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D:\e\2 งานพิมพ์ปัจจุบัน\3 งานเปิ้ล\1 ขอมูลพื้นฐานอำเภอ เมือง\ข้อมูลพื้นฐาน 65-66\"/>
    </mc:Choice>
  </mc:AlternateContent>
  <xr:revisionPtr revIDLastSave="0" documentId="8_{2C3D0E3A-91A2-4B40-9CEF-52995518D0DB}" xr6:coauthVersionLast="47" xr6:coauthVersionMax="47" xr10:uidLastSave="{00000000-0000-0000-0000-000000000000}"/>
  <bookViews>
    <workbookView xWindow="-108" yWindow="-108" windowWidth="23256" windowHeight="12576" tabRatio="599" xr2:uid="{00000000-000D-0000-FFFF-FFFF00000000}"/>
  </bookViews>
  <sheets>
    <sheet name="1.สรุปข้อมูลพื้นฐาน" sheetId="2" r:id="rId1"/>
    <sheet name="2.สรุปข้อมูลพื้นฐานด้านเกษตร" sheetId="3" r:id="rId2"/>
    <sheet name="รายพืช" sheetId="5" r:id="rId3"/>
    <sheet name="ฟอร์มรายพืช" sheetId="11" state="hidden" r:id="rId4"/>
    <sheet name="ฟอร์มตามชนิดพืช" sheetId="12" state="hidden" r:id="rId5"/>
  </sheets>
  <definedNames>
    <definedName name="_xlnm.Print_Titles" localSheetId="2">รายพืช!$3:$5</definedName>
  </definedNames>
  <calcPr calcId="181029"/>
</workbook>
</file>

<file path=xl/calcChain.xml><?xml version="1.0" encoding="utf-8"?>
<calcChain xmlns="http://schemas.openxmlformats.org/spreadsheetml/2006/main">
  <c r="J23" i="2" l="1"/>
  <c r="E16" i="5"/>
  <c r="E17" i="5"/>
  <c r="E18" i="5"/>
  <c r="E19" i="5"/>
  <c r="F18" i="5"/>
  <c r="F19" i="5"/>
  <c r="F14" i="5"/>
  <c r="F15" i="5"/>
  <c r="F16" i="5"/>
  <c r="F17" i="5"/>
  <c r="F13" i="5"/>
  <c r="E15" i="5"/>
  <c r="F7" i="5"/>
  <c r="E7" i="5"/>
  <c r="V8" i="3"/>
  <c r="V22" i="3" s="1"/>
  <c r="V9" i="3"/>
  <c r="W9" i="3"/>
  <c r="V10" i="3"/>
  <c r="W10" i="3"/>
  <c r="V11" i="3"/>
  <c r="W11" i="3"/>
  <c r="V12" i="3"/>
  <c r="W12" i="3"/>
  <c r="V13" i="3"/>
  <c r="W13" i="3"/>
  <c r="V14" i="3"/>
  <c r="W14" i="3"/>
  <c r="V15" i="3"/>
  <c r="W15" i="3"/>
  <c r="V16" i="3"/>
  <c r="W16" i="3"/>
  <c r="V17" i="3"/>
  <c r="W17" i="3"/>
  <c r="V18" i="3"/>
  <c r="W18" i="3"/>
  <c r="V19" i="3"/>
  <c r="W19" i="3"/>
  <c r="V20" i="3"/>
  <c r="W20" i="3"/>
  <c r="V21" i="3"/>
  <c r="W21" i="3"/>
  <c r="W8" i="3"/>
  <c r="W22" i="3" s="1"/>
  <c r="I9" i="2"/>
  <c r="E22" i="5" l="1"/>
  <c r="I11" i="2" l="1"/>
  <c r="I12" i="2"/>
  <c r="I13" i="2"/>
  <c r="I14" i="2"/>
  <c r="I15" i="2"/>
  <c r="I16" i="2"/>
  <c r="I17" i="2"/>
  <c r="I18" i="2"/>
  <c r="I19" i="2"/>
  <c r="I20" i="2"/>
  <c r="I21" i="2"/>
  <c r="I22" i="2"/>
  <c r="I10" i="2"/>
  <c r="I23" i="2" l="1"/>
  <c r="E219" i="5"/>
  <c r="F219" i="5"/>
  <c r="E220" i="5"/>
  <c r="F220" i="5"/>
  <c r="E221" i="5"/>
  <c r="F221" i="5"/>
  <c r="E222" i="5"/>
  <c r="F222" i="5"/>
  <c r="E223" i="5"/>
  <c r="F223" i="5"/>
  <c r="E224" i="5"/>
  <c r="F224" i="5"/>
  <c r="E225" i="5"/>
  <c r="F225" i="5"/>
  <c r="E226" i="5"/>
  <c r="F226" i="5"/>
  <c r="F218" i="5"/>
  <c r="E218" i="5"/>
  <c r="E198" i="5"/>
  <c r="F198" i="5"/>
  <c r="E199" i="5"/>
  <c r="F199" i="5"/>
  <c r="E200" i="5"/>
  <c r="F200" i="5"/>
  <c r="E201" i="5"/>
  <c r="F201" i="5"/>
  <c r="E202" i="5"/>
  <c r="F202" i="5"/>
  <c r="E203" i="5"/>
  <c r="F203" i="5"/>
  <c r="E204" i="5"/>
  <c r="F204" i="5"/>
  <c r="E205" i="5"/>
  <c r="F205" i="5"/>
  <c r="E206" i="5"/>
  <c r="F206" i="5"/>
  <c r="E207" i="5"/>
  <c r="F207" i="5"/>
  <c r="E208" i="5"/>
  <c r="F208" i="5"/>
  <c r="E209" i="5"/>
  <c r="F209" i="5"/>
  <c r="E210" i="5"/>
  <c r="F210" i="5"/>
  <c r="E211" i="5"/>
  <c r="F211" i="5"/>
  <c r="E212" i="5"/>
  <c r="F212" i="5"/>
  <c r="E213" i="5"/>
  <c r="F213" i="5"/>
  <c r="E214" i="5"/>
  <c r="F214" i="5"/>
  <c r="E215" i="5"/>
  <c r="F215" i="5"/>
  <c r="F197" i="5"/>
  <c r="E197" i="5"/>
  <c r="E152" i="5"/>
  <c r="F152" i="5"/>
  <c r="E153" i="5"/>
  <c r="F153" i="5"/>
  <c r="E154" i="5"/>
  <c r="F154" i="5"/>
  <c r="E155" i="5"/>
  <c r="F155" i="5"/>
  <c r="E156" i="5"/>
  <c r="F156" i="5"/>
  <c r="E157" i="5"/>
  <c r="F157" i="5"/>
  <c r="E158" i="5"/>
  <c r="F158" i="5"/>
  <c r="E159" i="5"/>
  <c r="F159" i="5"/>
  <c r="E160" i="5"/>
  <c r="F160" i="5"/>
  <c r="E161" i="5"/>
  <c r="F161" i="5"/>
  <c r="E162" i="5"/>
  <c r="F162" i="5"/>
  <c r="E163" i="5"/>
  <c r="F163" i="5"/>
  <c r="E164" i="5"/>
  <c r="F164" i="5"/>
  <c r="E165" i="5"/>
  <c r="F165" i="5"/>
  <c r="E166" i="5"/>
  <c r="F166" i="5"/>
  <c r="E167" i="5"/>
  <c r="F167" i="5"/>
  <c r="E168" i="5"/>
  <c r="F168" i="5"/>
  <c r="E169" i="5"/>
  <c r="F169" i="5"/>
  <c r="E170" i="5"/>
  <c r="F170" i="5"/>
  <c r="E171" i="5"/>
  <c r="F171" i="5"/>
  <c r="E172" i="5"/>
  <c r="F172" i="5"/>
  <c r="E173" i="5"/>
  <c r="F173" i="5"/>
  <c r="E174" i="5"/>
  <c r="F174" i="5"/>
  <c r="E175" i="5"/>
  <c r="F175" i="5"/>
  <c r="E176" i="5"/>
  <c r="F176" i="5"/>
  <c r="E177" i="5"/>
  <c r="F177" i="5"/>
  <c r="E178" i="5"/>
  <c r="F178" i="5"/>
  <c r="E179" i="5"/>
  <c r="F179" i="5"/>
  <c r="E180" i="5"/>
  <c r="F180" i="5"/>
  <c r="E181" i="5"/>
  <c r="F181" i="5"/>
  <c r="E182" i="5"/>
  <c r="F182" i="5"/>
  <c r="E183" i="5"/>
  <c r="F183" i="5"/>
  <c r="E184" i="5"/>
  <c r="F184" i="5"/>
  <c r="E185" i="5"/>
  <c r="F185" i="5"/>
  <c r="E186" i="5"/>
  <c r="F186" i="5"/>
  <c r="E187" i="5"/>
  <c r="F187" i="5"/>
  <c r="E188" i="5"/>
  <c r="F188" i="5"/>
  <c r="E189" i="5"/>
  <c r="F189" i="5"/>
  <c r="E190" i="5"/>
  <c r="F190" i="5"/>
  <c r="E191" i="5"/>
  <c r="F191" i="5"/>
  <c r="E192" i="5"/>
  <c r="F192" i="5"/>
  <c r="E193" i="5"/>
  <c r="F193" i="5"/>
  <c r="E194" i="5"/>
  <c r="F194" i="5"/>
  <c r="F151" i="5"/>
  <c r="E151" i="5"/>
  <c r="E115" i="5"/>
  <c r="F115" i="5"/>
  <c r="E116" i="5"/>
  <c r="F116" i="5"/>
  <c r="E117" i="5"/>
  <c r="F117" i="5"/>
  <c r="E118" i="5"/>
  <c r="F118" i="5"/>
  <c r="E119" i="5"/>
  <c r="F119" i="5"/>
  <c r="E120" i="5"/>
  <c r="F120" i="5"/>
  <c r="E121" i="5"/>
  <c r="F121" i="5"/>
  <c r="E122" i="5"/>
  <c r="F122" i="5"/>
  <c r="E123" i="5"/>
  <c r="F123" i="5"/>
  <c r="E124" i="5"/>
  <c r="F124" i="5"/>
  <c r="E125" i="5"/>
  <c r="F125" i="5"/>
  <c r="E126" i="5"/>
  <c r="F126" i="5"/>
  <c r="E127" i="5"/>
  <c r="F127" i="5"/>
  <c r="E128" i="5"/>
  <c r="F128" i="5"/>
  <c r="E129" i="5"/>
  <c r="F129" i="5"/>
  <c r="E130" i="5"/>
  <c r="F130" i="5"/>
  <c r="E131" i="5"/>
  <c r="F131" i="5"/>
  <c r="E132" i="5"/>
  <c r="F132" i="5"/>
  <c r="E133" i="5"/>
  <c r="F133" i="5"/>
  <c r="E134" i="5"/>
  <c r="F134" i="5"/>
  <c r="E135" i="5"/>
  <c r="F135" i="5"/>
  <c r="E136" i="5"/>
  <c r="F136" i="5"/>
  <c r="E137" i="5"/>
  <c r="F137" i="5"/>
  <c r="E138" i="5"/>
  <c r="F138" i="5"/>
  <c r="E139" i="5"/>
  <c r="F139" i="5"/>
  <c r="E140" i="5"/>
  <c r="F140" i="5"/>
  <c r="E141" i="5"/>
  <c r="F141" i="5"/>
  <c r="E142" i="5"/>
  <c r="F142" i="5"/>
  <c r="E143" i="5"/>
  <c r="F143" i="5"/>
  <c r="E144" i="5"/>
  <c r="F144" i="5"/>
  <c r="E145" i="5"/>
  <c r="F145" i="5"/>
  <c r="E146" i="5"/>
  <c r="F146" i="5"/>
  <c r="E147" i="5"/>
  <c r="F147" i="5"/>
  <c r="E148" i="5"/>
  <c r="F148" i="5"/>
  <c r="F114" i="5"/>
  <c r="E114" i="5"/>
  <c r="E99" i="5"/>
  <c r="F99" i="5"/>
  <c r="E100" i="5"/>
  <c r="F100" i="5"/>
  <c r="E101" i="5"/>
  <c r="F101" i="5"/>
  <c r="E102" i="5"/>
  <c r="F102" i="5"/>
  <c r="E103" i="5"/>
  <c r="F103" i="5"/>
  <c r="E104" i="5"/>
  <c r="F104" i="5"/>
  <c r="E105" i="5"/>
  <c r="F105" i="5"/>
  <c r="E106" i="5"/>
  <c r="F106" i="5"/>
  <c r="E107" i="5"/>
  <c r="F107" i="5"/>
  <c r="E108" i="5"/>
  <c r="F108" i="5"/>
  <c r="E109" i="5"/>
  <c r="F109" i="5"/>
  <c r="E110" i="5"/>
  <c r="F110" i="5"/>
  <c r="E111" i="5"/>
  <c r="F111" i="5"/>
  <c r="F98" i="5"/>
  <c r="E98" i="5"/>
  <c r="E43" i="5"/>
  <c r="F43" i="5"/>
  <c r="E44" i="5"/>
  <c r="F44" i="5"/>
  <c r="E45" i="5"/>
  <c r="F45" i="5"/>
  <c r="E46" i="5"/>
  <c r="F46" i="5"/>
  <c r="E47" i="5"/>
  <c r="F47" i="5"/>
  <c r="E48" i="5"/>
  <c r="F48" i="5"/>
  <c r="E49" i="5"/>
  <c r="F49" i="5"/>
  <c r="E50" i="5"/>
  <c r="F50" i="5"/>
  <c r="E51" i="5"/>
  <c r="F51" i="5"/>
  <c r="E52" i="5"/>
  <c r="F52" i="5"/>
  <c r="E53" i="5"/>
  <c r="F53" i="5"/>
  <c r="E54" i="5"/>
  <c r="F54" i="5"/>
  <c r="E55" i="5"/>
  <c r="F55" i="5"/>
  <c r="E56" i="5"/>
  <c r="F56" i="5"/>
  <c r="E57" i="5"/>
  <c r="F57" i="5"/>
  <c r="E58" i="5"/>
  <c r="F58" i="5"/>
  <c r="E59" i="5"/>
  <c r="F59" i="5"/>
  <c r="E60" i="5"/>
  <c r="F60" i="5"/>
  <c r="E61" i="5"/>
  <c r="F61" i="5"/>
  <c r="E62" i="5"/>
  <c r="F62" i="5"/>
  <c r="E63" i="5"/>
  <c r="F63" i="5"/>
  <c r="E64" i="5"/>
  <c r="F64" i="5"/>
  <c r="E65" i="5"/>
  <c r="F65" i="5"/>
  <c r="E66" i="5"/>
  <c r="F66" i="5"/>
  <c r="E67" i="5"/>
  <c r="F67" i="5"/>
  <c r="E68" i="5"/>
  <c r="F68" i="5"/>
  <c r="E69" i="5"/>
  <c r="F69" i="5"/>
  <c r="E70" i="5"/>
  <c r="F70" i="5"/>
  <c r="E71" i="5"/>
  <c r="F71" i="5"/>
  <c r="E72" i="5"/>
  <c r="F72" i="5"/>
  <c r="E73" i="5"/>
  <c r="F73" i="5"/>
  <c r="E74" i="5"/>
  <c r="F74" i="5"/>
  <c r="E75" i="5"/>
  <c r="F75" i="5"/>
  <c r="E76" i="5"/>
  <c r="F76" i="5"/>
  <c r="E77" i="5"/>
  <c r="F77" i="5"/>
  <c r="E78" i="5"/>
  <c r="F78" i="5"/>
  <c r="E79" i="5"/>
  <c r="F79" i="5"/>
  <c r="E80" i="5"/>
  <c r="F80" i="5"/>
  <c r="E81" i="5"/>
  <c r="F81" i="5"/>
  <c r="E82" i="5"/>
  <c r="F82" i="5"/>
  <c r="E83" i="5"/>
  <c r="F83" i="5"/>
  <c r="E84" i="5"/>
  <c r="F84" i="5"/>
  <c r="E85" i="5"/>
  <c r="F85" i="5"/>
  <c r="E86" i="5"/>
  <c r="F86" i="5"/>
  <c r="E87" i="5"/>
  <c r="F87" i="5"/>
  <c r="E88" i="5"/>
  <c r="F88" i="5"/>
  <c r="E89" i="5"/>
  <c r="F89" i="5"/>
  <c r="E90" i="5"/>
  <c r="F90" i="5"/>
  <c r="E91" i="5"/>
  <c r="F91" i="5"/>
  <c r="E92" i="5"/>
  <c r="F92" i="5"/>
  <c r="E93" i="5"/>
  <c r="F93" i="5"/>
  <c r="E94" i="5"/>
  <c r="F94" i="5"/>
  <c r="E95" i="5"/>
  <c r="F95" i="5"/>
  <c r="F42" i="5"/>
  <c r="E42" i="5"/>
  <c r="F41" i="5"/>
  <c r="E41" i="5"/>
  <c r="F40" i="5"/>
  <c r="E40" i="5"/>
  <c r="F39" i="5"/>
  <c r="E39" i="5"/>
  <c r="F38" i="5"/>
  <c r="E38" i="5"/>
  <c r="F37" i="5"/>
  <c r="E37" i="5"/>
  <c r="F36" i="5"/>
  <c r="E36" i="5"/>
  <c r="F35" i="5"/>
  <c r="F96" i="5" s="1"/>
  <c r="E35" i="5"/>
  <c r="E26" i="5"/>
  <c r="F26" i="5"/>
  <c r="E27" i="5"/>
  <c r="F27" i="5"/>
  <c r="E28" i="5"/>
  <c r="F28" i="5"/>
  <c r="E29" i="5"/>
  <c r="F29" i="5"/>
  <c r="E30" i="5"/>
  <c r="F30" i="5"/>
  <c r="E31" i="5"/>
  <c r="F31" i="5"/>
  <c r="E32" i="5"/>
  <c r="F32" i="5"/>
  <c r="F25" i="5"/>
  <c r="E25" i="5"/>
  <c r="F21" i="5"/>
  <c r="F22" i="5"/>
  <c r="E21" i="5"/>
  <c r="E14" i="5"/>
  <c r="E10" i="5"/>
  <c r="E11" i="5"/>
  <c r="F216" i="5" l="1"/>
  <c r="E195" i="5"/>
  <c r="AD227" i="5"/>
  <c r="AC227" i="5"/>
  <c r="AB227" i="5"/>
  <c r="AA227" i="5"/>
  <c r="AD216" i="5"/>
  <c r="AC216" i="5"/>
  <c r="AB216" i="5"/>
  <c r="AA216" i="5"/>
  <c r="AD195" i="5"/>
  <c r="AC195" i="5"/>
  <c r="AB195" i="5"/>
  <c r="AA195" i="5"/>
  <c r="AD149" i="5"/>
  <c r="AC149" i="5"/>
  <c r="AB149" i="5"/>
  <c r="AA149" i="5"/>
  <c r="AD112" i="5"/>
  <c r="AC112" i="5"/>
  <c r="AB112" i="5"/>
  <c r="AA112" i="5"/>
  <c r="AD96" i="5"/>
  <c r="AC96" i="5"/>
  <c r="AB96" i="5"/>
  <c r="AA96" i="5"/>
  <c r="AD33" i="5"/>
  <c r="AC33" i="5"/>
  <c r="AB33" i="5"/>
  <c r="AA33" i="5"/>
  <c r="AD23" i="5"/>
  <c r="AC23" i="5"/>
  <c r="AB23" i="5"/>
  <c r="AA23" i="5"/>
  <c r="AA228" i="5" s="1"/>
  <c r="AD20" i="5"/>
  <c r="AC20" i="5"/>
  <c r="AB20" i="5"/>
  <c r="AA20" i="5"/>
  <c r="AC13" i="5"/>
  <c r="AA13" i="5"/>
  <c r="AC9" i="5"/>
  <c r="AA9" i="5"/>
  <c r="Z227" i="5"/>
  <c r="Y227" i="5"/>
  <c r="X227" i="5"/>
  <c r="W227" i="5"/>
  <c r="Z216" i="5"/>
  <c r="Y216" i="5"/>
  <c r="X216" i="5"/>
  <c r="W216" i="5"/>
  <c r="Z195" i="5"/>
  <c r="Y195" i="5"/>
  <c r="X195" i="5"/>
  <c r="W195" i="5"/>
  <c r="Z149" i="5"/>
  <c r="Y149" i="5"/>
  <c r="X149" i="5"/>
  <c r="W149" i="5"/>
  <c r="Z112" i="5"/>
  <c r="Y112" i="5"/>
  <c r="X112" i="5"/>
  <c r="W112" i="5"/>
  <c r="Z96" i="5"/>
  <c r="Y96" i="5"/>
  <c r="X96" i="5"/>
  <c r="W96" i="5"/>
  <c r="Z33" i="5"/>
  <c r="Y33" i="5"/>
  <c r="X33" i="5"/>
  <c r="W33" i="5"/>
  <c r="Z23" i="5"/>
  <c r="Y23" i="5"/>
  <c r="X23" i="5"/>
  <c r="W23" i="5"/>
  <c r="Z20" i="5"/>
  <c r="Y20" i="5"/>
  <c r="X20" i="5"/>
  <c r="W20" i="5"/>
  <c r="W13" i="5"/>
  <c r="Y9" i="5"/>
  <c r="W9" i="5"/>
  <c r="C22" i="3"/>
  <c r="AH20" i="5"/>
  <c r="AG20" i="5"/>
  <c r="AF20" i="5"/>
  <c r="V20" i="5"/>
  <c r="U20" i="5"/>
  <c r="R20" i="5"/>
  <c r="Q20" i="5"/>
  <c r="P20" i="5"/>
  <c r="O20" i="5"/>
  <c r="N20" i="5"/>
  <c r="M20" i="5"/>
  <c r="L20" i="5"/>
  <c r="K20" i="5"/>
  <c r="J20" i="5"/>
  <c r="I20" i="5"/>
  <c r="H20" i="5"/>
  <c r="G20" i="5"/>
  <c r="E20" i="5" l="1"/>
  <c r="F20" i="5"/>
  <c r="AB228" i="5"/>
  <c r="X228" i="5"/>
  <c r="Z228" i="5"/>
  <c r="AD228" i="5"/>
  <c r="AC228" i="5"/>
  <c r="W228" i="5"/>
  <c r="Y228" i="5"/>
  <c r="D13" i="12" l="1"/>
  <c r="C13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T229" i="11"/>
  <c r="S229" i="11"/>
  <c r="R229" i="11"/>
  <c r="Q229" i="11"/>
  <c r="P229" i="11"/>
  <c r="O229" i="11"/>
  <c r="N229" i="11"/>
  <c r="M229" i="11"/>
  <c r="L229" i="11"/>
  <c r="K229" i="11"/>
  <c r="J229" i="11"/>
  <c r="I229" i="11"/>
  <c r="H229" i="11"/>
  <c r="G229" i="11"/>
  <c r="D229" i="11"/>
  <c r="C229" i="11"/>
  <c r="F228" i="11"/>
  <c r="E228" i="11"/>
  <c r="F227" i="11"/>
  <c r="E227" i="11"/>
  <c r="F226" i="11"/>
  <c r="E226" i="11"/>
  <c r="F225" i="11"/>
  <c r="E225" i="11"/>
  <c r="F224" i="11"/>
  <c r="E224" i="11"/>
  <c r="F223" i="11"/>
  <c r="E223" i="11"/>
  <c r="F222" i="11"/>
  <c r="E222" i="11"/>
  <c r="F221" i="11"/>
  <c r="E221" i="11"/>
  <c r="F220" i="11"/>
  <c r="E220" i="11"/>
  <c r="F219" i="11"/>
  <c r="E219" i="11"/>
  <c r="T217" i="11"/>
  <c r="S217" i="11"/>
  <c r="R217" i="11"/>
  <c r="Q217" i="11"/>
  <c r="P217" i="11"/>
  <c r="O217" i="11"/>
  <c r="N217" i="11"/>
  <c r="M217" i="11"/>
  <c r="L217" i="11"/>
  <c r="K217" i="11"/>
  <c r="J217" i="11"/>
  <c r="I217" i="11"/>
  <c r="H217" i="11"/>
  <c r="G217" i="11"/>
  <c r="D217" i="11"/>
  <c r="C217" i="11"/>
  <c r="F216" i="11"/>
  <c r="E216" i="11"/>
  <c r="F215" i="11"/>
  <c r="E215" i="11"/>
  <c r="F214" i="11"/>
  <c r="E214" i="11"/>
  <c r="F213" i="11"/>
  <c r="E213" i="11"/>
  <c r="F212" i="11"/>
  <c r="E212" i="11"/>
  <c r="F211" i="11"/>
  <c r="E211" i="11"/>
  <c r="F210" i="11"/>
  <c r="E210" i="11"/>
  <c r="F209" i="11"/>
  <c r="E209" i="11"/>
  <c r="F208" i="11"/>
  <c r="E208" i="11"/>
  <c r="F207" i="11"/>
  <c r="E207" i="11"/>
  <c r="F206" i="11"/>
  <c r="E206" i="11"/>
  <c r="F205" i="11"/>
  <c r="E205" i="11"/>
  <c r="F204" i="11"/>
  <c r="E204" i="11"/>
  <c r="F203" i="11"/>
  <c r="E203" i="11"/>
  <c r="F202" i="11"/>
  <c r="E202" i="11"/>
  <c r="F201" i="11"/>
  <c r="E201" i="11"/>
  <c r="F200" i="11"/>
  <c r="E200" i="11"/>
  <c r="F199" i="11"/>
  <c r="E199" i="11"/>
  <c r="F198" i="11"/>
  <c r="E198" i="11"/>
  <c r="T196" i="11"/>
  <c r="S196" i="11"/>
  <c r="R196" i="11"/>
  <c r="Q196" i="11"/>
  <c r="P196" i="11"/>
  <c r="O196" i="11"/>
  <c r="N196" i="11"/>
  <c r="M196" i="11"/>
  <c r="L196" i="11"/>
  <c r="K196" i="11"/>
  <c r="J196" i="11"/>
  <c r="I196" i="11"/>
  <c r="H196" i="11"/>
  <c r="G196" i="11"/>
  <c r="D196" i="11"/>
  <c r="C196" i="11"/>
  <c r="F195" i="11"/>
  <c r="E195" i="11"/>
  <c r="F194" i="11"/>
  <c r="E194" i="11"/>
  <c r="F193" i="11"/>
  <c r="E193" i="11"/>
  <c r="F192" i="11"/>
  <c r="E192" i="11"/>
  <c r="F191" i="11"/>
  <c r="E191" i="11"/>
  <c r="F190" i="11"/>
  <c r="E190" i="11"/>
  <c r="F189" i="11"/>
  <c r="E189" i="11"/>
  <c r="F188" i="11"/>
  <c r="E188" i="11"/>
  <c r="F187" i="11"/>
  <c r="E187" i="11"/>
  <c r="F186" i="11"/>
  <c r="E186" i="11"/>
  <c r="F185" i="11"/>
  <c r="E185" i="11"/>
  <c r="F184" i="11"/>
  <c r="E184" i="11"/>
  <c r="F183" i="11"/>
  <c r="E183" i="11"/>
  <c r="F182" i="11"/>
  <c r="E182" i="11"/>
  <c r="F181" i="11"/>
  <c r="E181" i="11"/>
  <c r="F180" i="11"/>
  <c r="E180" i="11"/>
  <c r="F179" i="11"/>
  <c r="E179" i="11"/>
  <c r="F178" i="11"/>
  <c r="E178" i="11"/>
  <c r="F177" i="11"/>
  <c r="E177" i="11"/>
  <c r="F176" i="11"/>
  <c r="E176" i="11"/>
  <c r="F175" i="11"/>
  <c r="E175" i="11"/>
  <c r="F174" i="11"/>
  <c r="E174" i="11"/>
  <c r="F173" i="11"/>
  <c r="E173" i="11"/>
  <c r="F172" i="11"/>
  <c r="E172" i="11"/>
  <c r="F171" i="11"/>
  <c r="E171" i="11"/>
  <c r="F170" i="11"/>
  <c r="E170" i="11"/>
  <c r="F169" i="11"/>
  <c r="E169" i="11"/>
  <c r="F168" i="11"/>
  <c r="E168" i="11"/>
  <c r="F167" i="11"/>
  <c r="E167" i="11"/>
  <c r="F166" i="11"/>
  <c r="E166" i="11"/>
  <c r="F165" i="11"/>
  <c r="E165" i="11"/>
  <c r="F164" i="11"/>
  <c r="E164" i="11"/>
  <c r="F163" i="11"/>
  <c r="E163" i="11"/>
  <c r="F162" i="11"/>
  <c r="E162" i="11"/>
  <c r="F161" i="11"/>
  <c r="E161" i="11"/>
  <c r="F160" i="11"/>
  <c r="E160" i="11"/>
  <c r="F159" i="11"/>
  <c r="E159" i="11"/>
  <c r="F158" i="11"/>
  <c r="E158" i="11"/>
  <c r="F157" i="11"/>
  <c r="E157" i="11"/>
  <c r="F156" i="11"/>
  <c r="E156" i="11"/>
  <c r="F155" i="11"/>
  <c r="E155" i="11"/>
  <c r="F154" i="11"/>
  <c r="E154" i="11"/>
  <c r="F153" i="11"/>
  <c r="E153" i="11"/>
  <c r="F152" i="11"/>
  <c r="E152" i="11"/>
  <c r="D150" i="11"/>
  <c r="C150" i="11"/>
  <c r="F149" i="11"/>
  <c r="E149" i="11"/>
  <c r="F148" i="11"/>
  <c r="E148" i="11"/>
  <c r="F147" i="11"/>
  <c r="E147" i="11"/>
  <c r="F146" i="11"/>
  <c r="E146" i="11"/>
  <c r="F145" i="11"/>
  <c r="E145" i="11"/>
  <c r="F144" i="11"/>
  <c r="E144" i="11"/>
  <c r="F143" i="11"/>
  <c r="E143" i="11"/>
  <c r="F142" i="11"/>
  <c r="E142" i="11"/>
  <c r="F141" i="11"/>
  <c r="E141" i="11"/>
  <c r="F140" i="11"/>
  <c r="E140" i="11"/>
  <c r="F139" i="11"/>
  <c r="E139" i="11"/>
  <c r="F138" i="11"/>
  <c r="E138" i="11"/>
  <c r="F137" i="11"/>
  <c r="E137" i="11"/>
  <c r="F136" i="11"/>
  <c r="E136" i="11"/>
  <c r="F135" i="11"/>
  <c r="E135" i="11"/>
  <c r="F134" i="11"/>
  <c r="E134" i="11"/>
  <c r="F133" i="11"/>
  <c r="E133" i="11"/>
  <c r="F132" i="11"/>
  <c r="E132" i="11"/>
  <c r="F131" i="11"/>
  <c r="E131" i="11"/>
  <c r="F130" i="11"/>
  <c r="E130" i="11"/>
  <c r="F129" i="11"/>
  <c r="E129" i="11"/>
  <c r="F128" i="11"/>
  <c r="E128" i="11"/>
  <c r="F127" i="11"/>
  <c r="E127" i="11"/>
  <c r="F126" i="11"/>
  <c r="E126" i="11"/>
  <c r="F125" i="11"/>
  <c r="E125" i="11"/>
  <c r="F124" i="11"/>
  <c r="E124" i="11"/>
  <c r="F123" i="11"/>
  <c r="E123" i="11"/>
  <c r="F122" i="11"/>
  <c r="E122" i="11"/>
  <c r="F121" i="11"/>
  <c r="E121" i="11"/>
  <c r="F120" i="11"/>
  <c r="E120" i="11"/>
  <c r="F119" i="11"/>
  <c r="E119" i="11"/>
  <c r="F118" i="11"/>
  <c r="E118" i="11"/>
  <c r="F117" i="11"/>
  <c r="E117" i="11"/>
  <c r="F116" i="11"/>
  <c r="E116" i="11"/>
  <c r="F115" i="11"/>
  <c r="E115" i="11"/>
  <c r="T113" i="11"/>
  <c r="S113" i="11"/>
  <c r="R113" i="11"/>
  <c r="Q113" i="11"/>
  <c r="P113" i="11"/>
  <c r="O113" i="11"/>
  <c r="N113" i="11"/>
  <c r="M113" i="11"/>
  <c r="L113" i="11"/>
  <c r="K113" i="11"/>
  <c r="J113" i="11"/>
  <c r="I113" i="11"/>
  <c r="H113" i="11"/>
  <c r="G113" i="11"/>
  <c r="D113" i="11"/>
  <c r="C113" i="11"/>
  <c r="F112" i="11"/>
  <c r="E112" i="11"/>
  <c r="F111" i="11"/>
  <c r="E111" i="11"/>
  <c r="F110" i="11"/>
  <c r="E110" i="11"/>
  <c r="F109" i="11"/>
  <c r="E109" i="11"/>
  <c r="F108" i="11"/>
  <c r="E108" i="11"/>
  <c r="F107" i="11"/>
  <c r="E107" i="11"/>
  <c r="F106" i="11"/>
  <c r="E106" i="11"/>
  <c r="F105" i="11"/>
  <c r="E105" i="11"/>
  <c r="F104" i="11"/>
  <c r="E104" i="11"/>
  <c r="F103" i="11"/>
  <c r="E103" i="11"/>
  <c r="F102" i="11"/>
  <c r="E102" i="11"/>
  <c r="F101" i="11"/>
  <c r="E101" i="11"/>
  <c r="F100" i="11"/>
  <c r="E100" i="11"/>
  <c r="F99" i="11"/>
  <c r="E99" i="11"/>
  <c r="T97" i="11"/>
  <c r="S97" i="11"/>
  <c r="R97" i="11"/>
  <c r="Q97" i="11"/>
  <c r="P97" i="11"/>
  <c r="O97" i="11"/>
  <c r="N97" i="11"/>
  <c r="M97" i="11"/>
  <c r="L97" i="11"/>
  <c r="K97" i="11"/>
  <c r="J97" i="11"/>
  <c r="I97" i="11"/>
  <c r="H97" i="11"/>
  <c r="G97" i="11"/>
  <c r="D97" i="11"/>
  <c r="C97" i="11"/>
  <c r="F96" i="11"/>
  <c r="E96" i="11"/>
  <c r="F95" i="11"/>
  <c r="E95" i="11"/>
  <c r="F94" i="11"/>
  <c r="E94" i="11"/>
  <c r="F93" i="11"/>
  <c r="E93" i="11"/>
  <c r="F92" i="11"/>
  <c r="E92" i="11"/>
  <c r="F91" i="11"/>
  <c r="E91" i="11"/>
  <c r="F90" i="11"/>
  <c r="E90" i="11"/>
  <c r="F89" i="11"/>
  <c r="E89" i="11"/>
  <c r="F88" i="11"/>
  <c r="E88" i="11"/>
  <c r="F87" i="11"/>
  <c r="E87" i="11"/>
  <c r="F86" i="11"/>
  <c r="E86" i="11"/>
  <c r="F85" i="11"/>
  <c r="E85" i="11"/>
  <c r="F84" i="11"/>
  <c r="E84" i="11"/>
  <c r="F83" i="11"/>
  <c r="E83" i="11"/>
  <c r="F82" i="11"/>
  <c r="E82" i="11"/>
  <c r="F81" i="11"/>
  <c r="E81" i="11"/>
  <c r="F80" i="11"/>
  <c r="E80" i="11"/>
  <c r="F79" i="11"/>
  <c r="E79" i="11"/>
  <c r="F78" i="11"/>
  <c r="E78" i="11"/>
  <c r="F77" i="11"/>
  <c r="E77" i="11"/>
  <c r="F76" i="11"/>
  <c r="E76" i="11"/>
  <c r="F75" i="11"/>
  <c r="E75" i="11"/>
  <c r="F74" i="11"/>
  <c r="E74" i="11"/>
  <c r="F73" i="11"/>
  <c r="E73" i="11"/>
  <c r="F72" i="11"/>
  <c r="E72" i="11"/>
  <c r="F71" i="11"/>
  <c r="E71" i="11"/>
  <c r="F70" i="11"/>
  <c r="E70" i="11"/>
  <c r="F69" i="11"/>
  <c r="E69" i="11"/>
  <c r="F68" i="11"/>
  <c r="E68" i="11"/>
  <c r="F67" i="11"/>
  <c r="E67" i="11"/>
  <c r="F66" i="11"/>
  <c r="E66" i="11"/>
  <c r="F65" i="11"/>
  <c r="E65" i="11"/>
  <c r="F64" i="11"/>
  <c r="E64" i="11"/>
  <c r="F63" i="11"/>
  <c r="E63" i="11"/>
  <c r="F62" i="11"/>
  <c r="E62" i="11"/>
  <c r="F61" i="11"/>
  <c r="E61" i="11"/>
  <c r="F60" i="11"/>
  <c r="E60" i="11"/>
  <c r="F59" i="11"/>
  <c r="E59" i="11"/>
  <c r="F58" i="11"/>
  <c r="E58" i="11"/>
  <c r="F57" i="11"/>
  <c r="E57" i="11"/>
  <c r="F56" i="11"/>
  <c r="E56" i="11"/>
  <c r="F55" i="11"/>
  <c r="E55" i="11"/>
  <c r="F54" i="11"/>
  <c r="E54" i="11"/>
  <c r="F53" i="11"/>
  <c r="E53" i="11"/>
  <c r="F52" i="11"/>
  <c r="E52" i="11"/>
  <c r="F51" i="11"/>
  <c r="E51" i="11"/>
  <c r="F50" i="11"/>
  <c r="E50" i="11"/>
  <c r="F49" i="11"/>
  <c r="E49" i="11"/>
  <c r="F48" i="11"/>
  <c r="E48" i="11"/>
  <c r="F47" i="11"/>
  <c r="E47" i="11"/>
  <c r="F46" i="11"/>
  <c r="E46" i="11"/>
  <c r="F45" i="11"/>
  <c r="E45" i="11"/>
  <c r="F44" i="11"/>
  <c r="E44" i="11"/>
  <c r="F43" i="11"/>
  <c r="E43" i="11"/>
  <c r="F42" i="11"/>
  <c r="E42" i="11"/>
  <c r="F41" i="11"/>
  <c r="E41" i="11"/>
  <c r="F40" i="11"/>
  <c r="E40" i="11"/>
  <c r="F39" i="11"/>
  <c r="E39" i="11"/>
  <c r="F38" i="11"/>
  <c r="E38" i="11"/>
  <c r="F37" i="11"/>
  <c r="E37" i="11"/>
  <c r="F36" i="11"/>
  <c r="E36" i="11"/>
  <c r="F35" i="11"/>
  <c r="E35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D33" i="11"/>
  <c r="C33" i="11"/>
  <c r="F32" i="11"/>
  <c r="E32" i="11"/>
  <c r="F31" i="11"/>
  <c r="E31" i="11"/>
  <c r="F30" i="11"/>
  <c r="E30" i="11"/>
  <c r="F29" i="11"/>
  <c r="E29" i="11"/>
  <c r="F28" i="11"/>
  <c r="E28" i="11"/>
  <c r="F27" i="11"/>
  <c r="E27" i="11"/>
  <c r="F26" i="11"/>
  <c r="E26" i="11"/>
  <c r="F25" i="11"/>
  <c r="E25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D23" i="11"/>
  <c r="C23" i="11"/>
  <c r="F22" i="11"/>
  <c r="E22" i="11"/>
  <c r="F21" i="11"/>
  <c r="E21" i="11"/>
  <c r="F20" i="11"/>
  <c r="E20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E11" i="11"/>
  <c r="E10" i="11"/>
  <c r="M9" i="11"/>
  <c r="I9" i="11"/>
  <c r="F7" i="11"/>
  <c r="F23" i="11" s="1"/>
  <c r="E7" i="11"/>
  <c r="E23" i="11" s="1"/>
  <c r="R11" i="12"/>
  <c r="Q11" i="12"/>
  <c r="N11" i="12"/>
  <c r="M11" i="12"/>
  <c r="J11" i="12"/>
  <c r="I11" i="12"/>
  <c r="H11" i="12"/>
  <c r="T10" i="12"/>
  <c r="R10" i="12"/>
  <c r="P10" i="12"/>
  <c r="N10" i="12"/>
  <c r="L10" i="12"/>
  <c r="J10" i="12"/>
  <c r="H10" i="12"/>
  <c r="G10" i="12"/>
  <c r="T8" i="12"/>
  <c r="R8" i="12"/>
  <c r="P8" i="12"/>
  <c r="N8" i="12"/>
  <c r="L8" i="12"/>
  <c r="J8" i="12"/>
  <c r="H8" i="12"/>
  <c r="G8" i="12"/>
  <c r="R7" i="12"/>
  <c r="Q7" i="12"/>
  <c r="N7" i="12"/>
  <c r="M7" i="12"/>
  <c r="J7" i="12"/>
  <c r="I7" i="12"/>
  <c r="H7" i="12"/>
  <c r="T6" i="12"/>
  <c r="R6" i="12"/>
  <c r="P6" i="12"/>
  <c r="N6" i="12"/>
  <c r="L6" i="12"/>
  <c r="J6" i="12"/>
  <c r="H6" i="12"/>
  <c r="G6" i="12"/>
  <c r="T5" i="12"/>
  <c r="P5" i="12"/>
  <c r="L5" i="12"/>
  <c r="I5" i="12"/>
  <c r="H5" i="12"/>
  <c r="C230" i="11" l="1"/>
  <c r="I230" i="11"/>
  <c r="M230" i="11"/>
  <c r="Q230" i="11"/>
  <c r="E33" i="11"/>
  <c r="E113" i="11"/>
  <c r="E150" i="11"/>
  <c r="E196" i="11"/>
  <c r="E9" i="11"/>
  <c r="H230" i="11"/>
  <c r="L230" i="11"/>
  <c r="P230" i="11"/>
  <c r="T230" i="11"/>
  <c r="F229" i="11"/>
  <c r="E217" i="11"/>
  <c r="M5" i="12"/>
  <c r="F97" i="11"/>
  <c r="F113" i="11"/>
  <c r="F150" i="11"/>
  <c r="F196" i="11"/>
  <c r="F217" i="11"/>
  <c r="Q5" i="12"/>
  <c r="J230" i="11"/>
  <c r="N230" i="11"/>
  <c r="R230" i="11"/>
  <c r="F33" i="11"/>
  <c r="G230" i="11"/>
  <c r="K230" i="11"/>
  <c r="O230" i="11"/>
  <c r="S230" i="11"/>
  <c r="E229" i="11"/>
  <c r="D230" i="11"/>
  <c r="E97" i="11"/>
  <c r="G12" i="12"/>
  <c r="H12" i="12"/>
  <c r="H13" i="12" s="1"/>
  <c r="P12" i="12"/>
  <c r="L12" i="12"/>
  <c r="T12" i="12"/>
  <c r="R12" i="12"/>
  <c r="M12" i="12"/>
  <c r="K11" i="12"/>
  <c r="I10" i="12"/>
  <c r="F9" i="12"/>
  <c r="M8" i="12"/>
  <c r="F8" i="12"/>
  <c r="F10" i="12"/>
  <c r="K7" i="12"/>
  <c r="I6" i="12"/>
  <c r="F6" i="12"/>
  <c r="G5" i="12"/>
  <c r="K5" i="12"/>
  <c r="M6" i="12"/>
  <c r="O7" i="12"/>
  <c r="Q8" i="12"/>
  <c r="M10" i="12"/>
  <c r="O11" i="12"/>
  <c r="Q12" i="12"/>
  <c r="O5" i="12"/>
  <c r="Q6" i="12"/>
  <c r="S7" i="12"/>
  <c r="Q10" i="12"/>
  <c r="S11" i="12"/>
  <c r="S5" i="12"/>
  <c r="G7" i="12"/>
  <c r="I8" i="12"/>
  <c r="G11" i="12"/>
  <c r="I12" i="12"/>
  <c r="L7" i="12"/>
  <c r="P7" i="12"/>
  <c r="T7" i="12"/>
  <c r="L11" i="12"/>
  <c r="P11" i="12"/>
  <c r="T11" i="12"/>
  <c r="J12" i="12"/>
  <c r="N12" i="12"/>
  <c r="E9" i="12"/>
  <c r="K6" i="12"/>
  <c r="O6" i="12"/>
  <c r="S6" i="12"/>
  <c r="K8" i="12"/>
  <c r="O8" i="12"/>
  <c r="S8" i="12"/>
  <c r="K10" i="12"/>
  <c r="O10" i="12"/>
  <c r="S10" i="12"/>
  <c r="K12" i="12"/>
  <c r="O12" i="12"/>
  <c r="S12" i="12"/>
  <c r="J5" i="12"/>
  <c r="N5" i="12"/>
  <c r="R5" i="12"/>
  <c r="E230" i="11" l="1"/>
  <c r="F230" i="11"/>
  <c r="R13" i="12"/>
  <c r="N13" i="12"/>
  <c r="P13" i="12"/>
  <c r="M13" i="12"/>
  <c r="G13" i="12"/>
  <c r="E5" i="12"/>
  <c r="E11" i="12"/>
  <c r="I13" i="12"/>
  <c r="F12" i="12"/>
  <c r="E10" i="12"/>
  <c r="Q13" i="12"/>
  <c r="E7" i="12"/>
  <c r="F7" i="12"/>
  <c r="S13" i="12"/>
  <c r="T13" i="12"/>
  <c r="E12" i="12"/>
  <c r="O13" i="12"/>
  <c r="K13" i="12"/>
  <c r="E8" i="12"/>
  <c r="F11" i="12"/>
  <c r="E6" i="12"/>
  <c r="L13" i="12"/>
  <c r="F5" i="12"/>
  <c r="J13" i="12"/>
  <c r="G13" i="5"/>
  <c r="I13" i="5"/>
  <c r="F13" i="12" l="1"/>
  <c r="E13" i="12"/>
  <c r="F23" i="5" l="1"/>
  <c r="G9" i="5"/>
  <c r="I9" i="5"/>
  <c r="K9" i="5"/>
  <c r="M9" i="5"/>
  <c r="O9" i="5"/>
  <c r="Q9" i="5"/>
  <c r="S9" i="5"/>
  <c r="U9" i="5"/>
  <c r="AG9" i="5"/>
  <c r="K13" i="5"/>
  <c r="M13" i="5"/>
  <c r="O13" i="5"/>
  <c r="Q13" i="5"/>
  <c r="U13" i="5"/>
  <c r="AG1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AE23" i="5"/>
  <c r="AF23" i="5"/>
  <c r="AG23" i="5"/>
  <c r="AH2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AE33" i="5"/>
  <c r="AF33" i="5"/>
  <c r="AG33" i="5"/>
  <c r="AH33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AE96" i="5"/>
  <c r="AF96" i="5"/>
  <c r="AG96" i="5"/>
  <c r="AH96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AE112" i="5"/>
  <c r="AF112" i="5"/>
  <c r="AG112" i="5"/>
  <c r="AH112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V149" i="5"/>
  <c r="AE149" i="5"/>
  <c r="AF149" i="5"/>
  <c r="AG149" i="5"/>
  <c r="AH149" i="5"/>
  <c r="G195" i="5"/>
  <c r="H195" i="5"/>
  <c r="I195" i="5"/>
  <c r="J195" i="5"/>
  <c r="K195" i="5"/>
  <c r="L195" i="5"/>
  <c r="M195" i="5"/>
  <c r="N195" i="5"/>
  <c r="O195" i="5"/>
  <c r="P195" i="5"/>
  <c r="Q195" i="5"/>
  <c r="R195" i="5"/>
  <c r="S195" i="5"/>
  <c r="T195" i="5"/>
  <c r="U195" i="5"/>
  <c r="V195" i="5"/>
  <c r="AE195" i="5"/>
  <c r="AF195" i="5"/>
  <c r="AG195" i="5"/>
  <c r="AH195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T216" i="5"/>
  <c r="U216" i="5"/>
  <c r="V216" i="5"/>
  <c r="AE216" i="5"/>
  <c r="AF216" i="5"/>
  <c r="AG216" i="5"/>
  <c r="AH216" i="5"/>
  <c r="G227" i="5"/>
  <c r="H227" i="5"/>
  <c r="I227" i="5"/>
  <c r="J227" i="5"/>
  <c r="K227" i="5"/>
  <c r="L227" i="5"/>
  <c r="M227" i="5"/>
  <c r="N227" i="5"/>
  <c r="O227" i="5"/>
  <c r="P227" i="5"/>
  <c r="Q227" i="5"/>
  <c r="R227" i="5"/>
  <c r="S227" i="5"/>
  <c r="T227" i="5"/>
  <c r="U227" i="5"/>
  <c r="V227" i="5"/>
  <c r="AE227" i="5"/>
  <c r="AF227" i="5"/>
  <c r="AG227" i="5"/>
  <c r="AH227" i="5"/>
  <c r="E13" i="5" l="1"/>
  <c r="E9" i="5"/>
  <c r="E23" i="5"/>
  <c r="E216" i="5"/>
  <c r="S228" i="5"/>
  <c r="O228" i="5"/>
  <c r="G228" i="5"/>
  <c r="T228" i="5"/>
  <c r="L228" i="5"/>
  <c r="AE228" i="5"/>
  <c r="K228" i="5"/>
  <c r="AF228" i="5"/>
  <c r="P228" i="5"/>
  <c r="H228" i="5"/>
  <c r="F195" i="5"/>
  <c r="E149" i="5"/>
  <c r="E96" i="5"/>
  <c r="AH228" i="5"/>
  <c r="V228" i="5"/>
  <c r="R228" i="5"/>
  <c r="N228" i="5"/>
  <c r="J228" i="5"/>
  <c r="F112" i="5"/>
  <c r="F33" i="5"/>
  <c r="F227" i="5"/>
  <c r="AG228" i="5"/>
  <c r="U228" i="5"/>
  <c r="Q228" i="5"/>
  <c r="M228" i="5"/>
  <c r="I228" i="5"/>
  <c r="E112" i="5"/>
  <c r="E33" i="5"/>
  <c r="E227" i="5"/>
  <c r="F149" i="5"/>
  <c r="F228" i="5" l="1"/>
  <c r="E228" i="5"/>
  <c r="H22" i="3" l="1"/>
  <c r="G22" i="3"/>
  <c r="F22" i="3"/>
  <c r="E22" i="3"/>
  <c r="D22" i="3"/>
  <c r="H23" i="2"/>
  <c r="G23" i="2"/>
  <c r="F23" i="2"/>
  <c r="E23" i="2"/>
  <c r="D23" i="2"/>
  <c r="V23" i="2" l="1"/>
  <c r="W23" i="2"/>
  <c r="U23" i="2"/>
  <c r="R22" i="3" l="1"/>
  <c r="Q22" i="3"/>
  <c r="P22" i="3"/>
  <c r="O22" i="3"/>
  <c r="N22" i="3"/>
  <c r="M22" i="3"/>
  <c r="L22" i="3"/>
  <c r="K22" i="3"/>
  <c r="J22" i="3"/>
  <c r="I22" i="3"/>
  <c r="S9" i="3" l="1"/>
  <c r="S22" i="3" s="1"/>
  <c r="K23" i="2" l="1"/>
  <c r="T23" i="2" l="1"/>
  <c r="S23" i="2"/>
  <c r="R23" i="2"/>
  <c r="Q23" i="2"/>
  <c r="P23" i="2"/>
  <c r="O23" i="2"/>
  <c r="N23" i="2"/>
  <c r="M23" i="2"/>
  <c r="L23" i="2"/>
</calcChain>
</file>

<file path=xl/sharedStrings.xml><?xml version="1.0" encoding="utf-8"?>
<sst xmlns="http://schemas.openxmlformats.org/spreadsheetml/2006/main" count="755" uniqueCount="334">
  <si>
    <t>ที่</t>
  </si>
  <si>
    <t>รวม</t>
  </si>
  <si>
    <t>ไร่</t>
  </si>
  <si>
    <t>คร.</t>
  </si>
  <si>
    <t>1.ข้าว</t>
  </si>
  <si>
    <t>ข้าวนาปี</t>
  </si>
  <si>
    <t>ข้าวนาปรัง</t>
  </si>
  <si>
    <t>2.พืชไร่</t>
  </si>
  <si>
    <t>ถั่วอื่นๆ</t>
  </si>
  <si>
    <t>เผือก</t>
  </si>
  <si>
    <t>ปอกระเจา</t>
  </si>
  <si>
    <t>พืชไร่อื่นๆ</t>
  </si>
  <si>
    <t>3.พืชผัก</t>
  </si>
  <si>
    <t>กระเจี๊ยบเขียว</t>
  </si>
  <si>
    <t>กระเฉด</t>
  </si>
  <si>
    <t>กุยช่าย</t>
  </si>
  <si>
    <t>ข่า</t>
  </si>
  <si>
    <t>ข้าวโพดฝักอ่อน</t>
  </si>
  <si>
    <t>ข้าวโพดหวาน</t>
  </si>
  <si>
    <t>คะน้า</t>
  </si>
  <si>
    <t>ชะอม</t>
  </si>
  <si>
    <t>ตะไคร้</t>
  </si>
  <si>
    <t>แตงกวา</t>
  </si>
  <si>
    <t>แตงร้าน</t>
  </si>
  <si>
    <t>ถั่วฝักยาว</t>
  </si>
  <si>
    <t>ถั่วพู</t>
  </si>
  <si>
    <t>น้ำเต้า</t>
  </si>
  <si>
    <t>บวบ</t>
  </si>
  <si>
    <t>ผักกวางตุ้ง</t>
  </si>
  <si>
    <t>ผักกาดหอม</t>
  </si>
  <si>
    <t>ผักชี</t>
  </si>
  <si>
    <t>ผักบุ้งจีน</t>
  </si>
  <si>
    <t>ผักบุ้งน้ำ</t>
  </si>
  <si>
    <t>ผักบุ้งอื่นๆ</t>
  </si>
  <si>
    <t>พริกใหญ่</t>
  </si>
  <si>
    <t>ฟักทอง</t>
  </si>
  <si>
    <t>มะเขือเปราะ</t>
  </si>
  <si>
    <t>มะเขือพวง</t>
  </si>
  <si>
    <t>มะเขือยาว</t>
  </si>
  <si>
    <t>มะเขืออื่นๆ</t>
  </si>
  <si>
    <t>มะระจีน</t>
  </si>
  <si>
    <t>แมงลัก</t>
  </si>
  <si>
    <t>เห็ดฟาง</t>
  </si>
  <si>
    <t>เห็ดนางฟ้า</t>
  </si>
  <si>
    <t>เห็ดอื่นๆ</t>
  </si>
  <si>
    <t>แค</t>
  </si>
  <si>
    <t>บัวเก็บหลด (รากบัวหลวง)</t>
  </si>
  <si>
    <t>4.ไม้ดอก</t>
  </si>
  <si>
    <t>บัวหลวง</t>
  </si>
  <si>
    <t>กุหลาบตัดดอก</t>
  </si>
  <si>
    <t>กุหลาบร้อยมาลัย</t>
  </si>
  <si>
    <t>ดาวเรือง</t>
  </si>
  <si>
    <t>ดอกพุด</t>
  </si>
  <si>
    <t>มะลิ (ไม้เด็ดดอก)</t>
  </si>
  <si>
    <t>โกสน</t>
  </si>
  <si>
    <t>เข็ม</t>
  </si>
  <si>
    <t>ชวนชม</t>
  </si>
  <si>
    <t>ชาฮกเกี้ยน</t>
  </si>
  <si>
    <t>เตย</t>
  </si>
  <si>
    <t>ไทร</t>
  </si>
  <si>
    <t>เฟื่องฟ้า</t>
  </si>
  <si>
    <t>ลิ้นมังกร</t>
  </si>
  <si>
    <t>สับปะรดประดับ</t>
  </si>
  <si>
    <t>อโกลนีมา/แก้วกาญจนา</t>
  </si>
  <si>
    <t>ไม้ประดับกระถางอื่นๆ</t>
  </si>
  <si>
    <t>ลีลาวดี (ไม้ขุดล้อม)</t>
  </si>
  <si>
    <t>ปรง</t>
  </si>
  <si>
    <t>สน</t>
  </si>
  <si>
    <t>หมากเหลือง</t>
  </si>
  <si>
    <t>ฟิโลเดนดรอน (พลูจีบ หูช้างซานนาดู ฯลฯ)</t>
  </si>
  <si>
    <t>หญ้าปูสนาม</t>
  </si>
  <si>
    <t>หมากแดง</t>
  </si>
  <si>
    <t>บอนสี</t>
  </si>
  <si>
    <t>6.ไม้ผล</t>
  </si>
  <si>
    <t>กระท้อน</t>
  </si>
  <si>
    <t>กล้วยไข่</t>
  </si>
  <si>
    <t>กล้วยน้ำว้า</t>
  </si>
  <si>
    <t>กล้วยเล็บมือนาง</t>
  </si>
  <si>
    <t>กล้วยหอม</t>
  </si>
  <si>
    <t>กล้วยตานี</t>
  </si>
  <si>
    <t>ขนุนหนัง</t>
  </si>
  <si>
    <t>เงาะ</t>
  </si>
  <si>
    <t>ชมพู่</t>
  </si>
  <si>
    <t>ทุเรียน</t>
  </si>
  <si>
    <t>น้อยหน่า</t>
  </si>
  <si>
    <t>ฝรั่ง</t>
  </si>
  <si>
    <t>มะกรูด</t>
  </si>
  <si>
    <t>มะขาม</t>
  </si>
  <si>
    <t>มะนาว</t>
  </si>
  <si>
    <t>มะไฟ</t>
  </si>
  <si>
    <t>มะม่วง</t>
  </si>
  <si>
    <t>มะยงชิด</t>
  </si>
  <si>
    <t>มะละกอ</t>
  </si>
  <si>
    <t>มังคุด</t>
  </si>
  <si>
    <t>ลองกอง</t>
  </si>
  <si>
    <t>ละมุด</t>
  </si>
  <si>
    <t>ลำไย</t>
  </si>
  <si>
    <t>ลิ้นจี่</t>
  </si>
  <si>
    <t>ส้มเขียวหวาน</t>
  </si>
  <si>
    <t>ส้มโอ</t>
  </si>
  <si>
    <t>แก้วมังกร</t>
  </si>
  <si>
    <t>มะกอกน้ำ</t>
  </si>
  <si>
    <t>ไม้ผลอื่นๆ</t>
  </si>
  <si>
    <t>7.ไม้ยืนต้น</t>
  </si>
  <si>
    <t>กาแฟ</t>
  </si>
  <si>
    <t>ขี้เหล็ก</t>
  </si>
  <si>
    <t>ปาล์มน้ำมัน</t>
  </si>
  <si>
    <t>มะพร้าว</t>
  </si>
  <si>
    <t>ยางพารา</t>
  </si>
  <si>
    <t>ยูคาลิปตัส</t>
  </si>
  <si>
    <t>ไม้สัก</t>
  </si>
  <si>
    <t>สะเดา</t>
  </si>
  <si>
    <t>หมาก</t>
  </si>
  <si>
    <t>ไม้ยืนต้นอื่นๆ</t>
  </si>
  <si>
    <t>8.พืชสมุนไพรและเครื่องเทศ</t>
  </si>
  <si>
    <t>กฤษณา</t>
  </si>
  <si>
    <t>พลู</t>
  </si>
  <si>
    <t>ดอกขจร</t>
  </si>
  <si>
    <t>จำนวน</t>
  </si>
  <si>
    <t>พื้นที่</t>
  </si>
  <si>
    <t>ประชากร</t>
  </si>
  <si>
    <t>เกษตรกร</t>
  </si>
  <si>
    <t>กลุ่มแม่บ้าน</t>
  </si>
  <si>
    <t>กลุ่มยุว</t>
  </si>
  <si>
    <t>กลุ่มวิสาหกิจ</t>
  </si>
  <si>
    <t>กลุ่มส่งเสริม</t>
  </si>
  <si>
    <t>ศูนย์ข้าว</t>
  </si>
  <si>
    <t>ถือครอง</t>
  </si>
  <si>
    <t>ทั้งหมด</t>
  </si>
  <si>
    <t>ชุมชน</t>
  </si>
  <si>
    <t>อาชีพ</t>
  </si>
  <si>
    <t>ทั้งหมด (ไร่)</t>
  </si>
  <si>
    <t>(ราย)</t>
  </si>
  <si>
    <t>(ไร่)</t>
  </si>
  <si>
    <t>(ครัวเรือน)</t>
  </si>
  <si>
    <t>(กลุ่ม)</t>
  </si>
  <si>
    <t>นาข้าว</t>
  </si>
  <si>
    <t>พืชไร่</t>
  </si>
  <si>
    <t>พืชผัก</t>
  </si>
  <si>
    <t>ไม้ดอก</t>
  </si>
  <si>
    <t>ไม้ประดับ</t>
  </si>
  <si>
    <t>ไม้ผล</t>
  </si>
  <si>
    <t>ไม้ยืนต้น</t>
  </si>
  <si>
    <t>สมุนไพร</t>
  </si>
  <si>
    <t>(คร.)</t>
  </si>
  <si>
    <t>ครัวเรือน</t>
  </si>
  <si>
    <t>โหระพา</t>
  </si>
  <si>
    <t>ไผ่กวนอิม</t>
  </si>
  <si>
    <t>มะขามเทศ</t>
  </si>
  <si>
    <t>อินทผาลัม</t>
  </si>
  <si>
    <t>เช่า</t>
  </si>
  <si>
    <t>ตนเอง</t>
  </si>
  <si>
    <t>การใช้ประโยชน์ที่ดินทางการเกษตร</t>
  </si>
  <si>
    <t>พื้นที่ถือครอง</t>
  </si>
  <si>
    <t>ด้านการเกษตร</t>
  </si>
  <si>
    <t>อ้อยเคี้ยว (อ้อยคั้นน้ำ)</t>
  </si>
  <si>
    <t>หมู่บ้าน</t>
  </si>
  <si>
    <t>Young Smart</t>
  </si>
  <si>
    <t>อกม.</t>
  </si>
  <si>
    <t>ตำบล</t>
  </si>
  <si>
    <t>Smart</t>
  </si>
  <si>
    <t>ประเภท/ชนิดพืช</t>
  </si>
  <si>
    <t>รวมทั้งหมด</t>
  </si>
  <si>
    <t>กระถินเทพา</t>
  </si>
  <si>
    <t>เมืองปทุมธานี</t>
  </si>
  <si>
    <t>อำเภอสามโคก</t>
  </si>
  <si>
    <t>อำเภอลาดหลุมแก้ว</t>
  </si>
  <si>
    <t>อำเภอหนองเสือ</t>
  </si>
  <si>
    <t>อำเภอคลองหลวง</t>
  </si>
  <si>
    <t>อำเภอธัญบุรี</t>
  </si>
  <si>
    <t>อำเภอลำลูกกา</t>
  </si>
  <si>
    <t>จังหวัดปทุมธานี 2562</t>
  </si>
  <si>
    <t>สนประดิพัทธ์</t>
  </si>
  <si>
    <t>สะตอ</t>
  </si>
  <si>
    <t>สาเก</t>
  </si>
  <si>
    <t>หม่อน</t>
  </si>
  <si>
    <t>ไผ่</t>
  </si>
  <si>
    <t>ไม้พยุง</t>
  </si>
  <si>
    <t>ทับทิม</t>
  </si>
  <si>
    <t>บลูเบอรี</t>
  </si>
  <si>
    <t>มะกอกฝรั่ง</t>
  </si>
  <si>
    <t>มะดัน</t>
  </si>
  <si>
    <t>มะตูม</t>
  </si>
  <si>
    <t>มะปรางหวาน</t>
  </si>
  <si>
    <t>มะม่วงหาวมะนาวโห่</t>
  </si>
  <si>
    <t>มะเดื่อ</t>
  </si>
  <si>
    <t>มะเฟือง</t>
  </si>
  <si>
    <t>ละไม</t>
  </si>
  <si>
    <t>สละ</t>
  </si>
  <si>
    <t>อโวกาโด</t>
  </si>
  <si>
    <t>บัวประดับ</t>
  </si>
  <si>
    <t>พุด</t>
  </si>
  <si>
    <t>พุด (ไม้ตัดใบ)</t>
  </si>
  <si>
    <t>มอนสเตอรา</t>
  </si>
  <si>
    <t>ลีลาวดี (ไม้ประดับกระถาง)</t>
  </si>
  <si>
    <t>หน้าวัวกระถาง</t>
  </si>
  <si>
    <t>หมากผู้หมากเมีย (ไม้ตัดใบ)</t>
  </si>
  <si>
    <t>แคคตัส</t>
  </si>
  <si>
    <t>ไม้ขุดล้อมอื่นๆ</t>
  </si>
  <si>
    <t>ไม้ชำถุงอื่นๆ</t>
  </si>
  <si>
    <t>ไม้ตัดใบอื่นๆ</t>
  </si>
  <si>
    <t>กล้วยไม้ (ไม้ดอกกระถาง)</t>
  </si>
  <si>
    <t>กล้วยไม้ (ไม้ดอกเมืองร้อน)</t>
  </si>
  <si>
    <t>ดอกรัก</t>
  </si>
  <si>
    <t>ดาหลา</t>
  </si>
  <si>
    <t>บานชื่น (ไม้ดอกกระถาง)</t>
  </si>
  <si>
    <t>บานชื่น (ไม้ตัดดอกเมืองร้อน)</t>
  </si>
  <si>
    <t>มะลิ (ไม้ดอกกระถาง)</t>
  </si>
  <si>
    <t>ฮอลลีฮอค</t>
  </si>
  <si>
    <t>มันสำปะหลังบริโภค</t>
  </si>
  <si>
    <t>หญ้าเลี้ยงสัตว์</t>
  </si>
  <si>
    <t>แห้ว</t>
  </si>
  <si>
    <t>กะเพรา</t>
  </si>
  <si>
    <t>ขมิ้น</t>
  </si>
  <si>
    <t>ขิง</t>
  </si>
  <si>
    <t>ข้าวโพดรับประทานฝักสด</t>
  </si>
  <si>
    <t>ตั๋งโอ้</t>
  </si>
  <si>
    <t>ตำลึง</t>
  </si>
  <si>
    <t>บวบงู</t>
  </si>
  <si>
    <t>บัวสาย</t>
  </si>
  <si>
    <t>ผักคื่นฉ่าย</t>
  </si>
  <si>
    <t>ผักอื่นๆ</t>
  </si>
  <si>
    <t>ผักโขม</t>
  </si>
  <si>
    <t>พริกขี้หนูเม็ดใหญ่</t>
  </si>
  <si>
    <t>พริกขี้หนูเม็ดเล็ก (พริกขี้หนูสวน)</t>
  </si>
  <si>
    <t>พริกยักษ์</t>
  </si>
  <si>
    <t>พริกหยวก</t>
  </si>
  <si>
    <t>ฟัก/แฟง</t>
  </si>
  <si>
    <t>มะเขือม่วง</t>
  </si>
  <si>
    <t>สะระแหน่</t>
  </si>
  <si>
    <t>หน่อไม้น้ำ</t>
  </si>
  <si>
    <t>เมล่อนญี่ปุ่น</t>
  </si>
  <si>
    <t>เห็ดนางรมฮังการี</t>
  </si>
  <si>
    <t>แคนตาลูป</t>
  </si>
  <si>
    <t>แตงโมเนื้อ</t>
  </si>
  <si>
    <t>แตงไทย</t>
  </si>
  <si>
    <t>ขมิ้นชัน</t>
  </si>
  <si>
    <t>ตะไคร้หอม</t>
  </si>
  <si>
    <t>มะระขี้นก</t>
  </si>
  <si>
    <t>ว่านหางจระเข้</t>
  </si>
  <si>
    <t>พริกไทย</t>
  </si>
  <si>
    <t>ยอบ้าน</t>
  </si>
  <si>
    <t>ข้าว</t>
  </si>
  <si>
    <t>พืชสมุนไพรและเครื่องเทศ</t>
  </si>
  <si>
    <t>1.1 แบ่งตามวัตถุประสงค์</t>
  </si>
  <si>
    <t xml:space="preserve">         - ปลูกเพื่อขาย</t>
  </si>
  <si>
    <t xml:space="preserve">         - ปลูกเพื่อบริโภค</t>
  </si>
  <si>
    <t xml:space="preserve">         - ปลูกเพื่อทำพันธุ์</t>
  </si>
  <si>
    <t>1.2 แบ่งตามพันธุ์ข้าว</t>
  </si>
  <si>
    <t xml:space="preserve">         - ข้าวหอมมะลิ</t>
  </si>
  <si>
    <t xml:space="preserve">         - ข้าวหอมปทุม</t>
  </si>
  <si>
    <t xml:space="preserve">         - ข้าวเจ้า</t>
  </si>
  <si>
    <t xml:space="preserve">         - ข้าวเหนียว</t>
  </si>
  <si>
    <t xml:space="preserve">         - ข้าว กข.43</t>
  </si>
  <si>
    <t xml:space="preserve">         - ข้าวอินทรีย์</t>
  </si>
  <si>
    <t>5.ไม้ประดับ</t>
  </si>
  <si>
    <t>ถั่วทุกชนิด</t>
  </si>
  <si>
    <t>ไม้ดอกอื่นๆ</t>
  </si>
  <si>
    <t>หมากผู้หมากเมีย (ไม้ประดับกระถาง)</t>
  </si>
  <si>
    <t>เพาะชำกล้าไม้ประดับ</t>
  </si>
  <si>
    <t>ส้มเช้ง (ส้มตรา)</t>
  </si>
  <si>
    <t>เพาะชำกล้าไม้ยืนต้น</t>
  </si>
  <si>
    <t>พืชสมุนไพรและเครื่องเทศอื่นๆ</t>
  </si>
  <si>
    <t>หมาก/ปาล์มต่างๆ</t>
  </si>
  <si>
    <t>เพาะชำกล้าไม้ผล</t>
  </si>
  <si>
    <t>คลองหลวง</t>
  </si>
  <si>
    <t>ธัญบุรี</t>
  </si>
  <si>
    <t>ลาดหลุมแก้ว</t>
  </si>
  <si>
    <t>ลำลูกกา</t>
  </si>
  <si>
    <t>สามโคก</t>
  </si>
  <si>
    <t>หนองเสือ</t>
  </si>
  <si>
    <t xml:space="preserve">         - ข้าวสี</t>
  </si>
  <si>
    <t>1.3 แบ่งตามมาตรฐาน</t>
  </si>
  <si>
    <t xml:space="preserve">         - ข้าวทั่วไป</t>
  </si>
  <si>
    <t>ตั๋งโอ๋</t>
  </si>
  <si>
    <t>มะเขือเทศบริโภคสด</t>
  </si>
  <si>
    <t>ใบบัวบก</t>
  </si>
  <si>
    <r>
      <rPr>
        <b/>
        <sz val="14"/>
        <rFont val="Angsana New"/>
        <family val="1"/>
      </rPr>
      <t>ที่มา:</t>
    </r>
    <r>
      <rPr>
        <sz val="14"/>
        <rFont val="Angsana New"/>
        <family val="1"/>
      </rPr>
      <t xml:space="preserve"> สำนักงานเกษตรจังหวัดปทุมธานี</t>
    </r>
  </si>
  <si>
    <t>จัดทำข้อมูล ณ วันที่ 10 สิงหาคม 2563</t>
  </si>
  <si>
    <t>ข้อมูลพื้นที่การเกษตรและครัวเรือนเกษตรกร จังหวัดปทุมธานี  ปี 2563 (ทบก.)</t>
  </si>
  <si>
    <r>
      <t xml:space="preserve">ข้อมูลพื้นที่การเกษตรและครัวเรือนเกษตรกร จังหวัดปทุมธานี  ปี 2563 </t>
    </r>
    <r>
      <rPr>
        <b/>
        <sz val="18"/>
        <color rgb="FFFF0000"/>
        <rFont val="Angsana New"/>
        <family val="1"/>
      </rPr>
      <t>(เปรียบเทียบเบื้องต้น---ต้องมากกว่าค่านี้)</t>
    </r>
  </si>
  <si>
    <t>บางปรอก</t>
  </si>
  <si>
    <t>บ้านใหม่</t>
  </si>
  <si>
    <t>บ้านกลาง</t>
  </si>
  <si>
    <t>บ้านฉาง</t>
  </si>
  <si>
    <t>บ้านกระแชง</t>
  </si>
  <si>
    <t>บางขะแยง</t>
  </si>
  <si>
    <t>บางคูวัด</t>
  </si>
  <si>
    <t>บางหลวง</t>
  </si>
  <si>
    <t>บางเดื่อ</t>
  </si>
  <si>
    <t>บางพูด</t>
  </si>
  <si>
    <t>บางพูน</t>
  </si>
  <si>
    <t>บางกะดี</t>
  </si>
  <si>
    <t>สวนพริกไทย</t>
  </si>
  <si>
    <t>หลักหก</t>
  </si>
  <si>
    <t>ตำบลบางปรอก</t>
  </si>
  <si>
    <t>ตำบลบ้านใหม่</t>
  </si>
  <si>
    <t>ตำบลบ้านกลาง</t>
  </si>
  <si>
    <t>ตำบลบ้านฉาง</t>
  </si>
  <si>
    <t>ตำบลบ้านกระแชง</t>
  </si>
  <si>
    <t>ตำบลบางขะแยง</t>
  </si>
  <si>
    <t>ตำบลบางคูวัด</t>
  </si>
  <si>
    <t>ตำบลบางหลวง</t>
  </si>
  <si>
    <t>ตำบลบางเดื่อ</t>
  </si>
  <si>
    <t>ตำบลบางพูด</t>
  </si>
  <si>
    <t>ตำบลบางพูน</t>
  </si>
  <si>
    <t>ตำบลบางกะดี</t>
  </si>
  <si>
    <t>ตำบลสวนพริกไทย</t>
  </si>
  <si>
    <t>ตำบลหลักหก</t>
  </si>
  <si>
    <t xml:space="preserve">  </t>
  </si>
  <si>
    <r>
      <rPr>
        <b/>
        <sz val="14"/>
        <rFont val="Angsana New"/>
        <family val="1"/>
      </rPr>
      <t>ที่มา:</t>
    </r>
    <r>
      <rPr>
        <sz val="14"/>
        <rFont val="Angsana New"/>
        <family val="1"/>
      </rPr>
      <t xml:space="preserve"> สำนักงานเกษตรอำเภอเมืองปทุมธานี</t>
    </r>
  </si>
  <si>
    <r>
      <t xml:space="preserve">สำนักงานเกษตรอำเภอเมืองปทุมธานี  </t>
    </r>
    <r>
      <rPr>
        <b/>
        <sz val="16"/>
        <color rgb="FFFF0000"/>
        <rFont val="Angsana New"/>
        <family val="1"/>
      </rPr>
      <t>(ขอให้เรียงตำบลตามใน ทบก.)</t>
    </r>
  </si>
  <si>
    <t>อำเภอเมืองปทุมธานี 2564</t>
  </si>
  <si>
    <t>ราย</t>
  </si>
  <si>
    <t>เทียบกับหน้าที่ 1</t>
  </si>
  <si>
    <t>ค่าไม่เท่ากัน</t>
  </si>
  <si>
    <t>แต่ละตำบล</t>
  </si>
  <si>
    <t>Farmer ปี 65</t>
  </si>
  <si>
    <t>แบบสรุปข้อมูลพื้นฐานระดับอำเภอ ปี 2565/66</t>
  </si>
  <si>
    <t>จัดทำข้อมูล ณ วันที่ 31 พฤษภาคม 2566</t>
  </si>
  <si>
    <t>อำเภอเมืองปทุมธานี 2565</t>
  </si>
  <si>
    <t>กระท่อม</t>
  </si>
  <si>
    <t>ผู้จัดทำ ราตรี อยู่ยืน</t>
  </si>
  <si>
    <t>ข้อมูลพื้นที่การเกษตรและครัวเรือนเกษตรกร อำเภอเมืองปทุมธานี  ปี 2565</t>
  </si>
  <si>
    <t xml:space="preserve">        ตำแหน่ง นักวิชาการส่งเสริมการเกษตรชำนาญการ</t>
  </si>
  <si>
    <t xml:space="preserve">        รักษาราชการแทนเกษตรอำเภอเมืองปทุมธานี</t>
  </si>
  <si>
    <t xml:space="preserve">         (นางสาวราตรี อย่ยืน )</t>
  </si>
  <si>
    <t>แบบสรุปข้อมูลพื้นฐานด้านการเกษตรระดับอำเภอ ปี 2565/66</t>
  </si>
  <si>
    <t>(ตัดยอดข้อมูล ณ เดือนพฤษภาคม  ปี 2566)</t>
  </si>
  <si>
    <t xml:space="preserve">            (นางสาวราตรี อยู่ยืน)</t>
  </si>
  <si>
    <t>ตำแหน่ง นักวิชาการส่งเสริมการเกษตรชำนาญการ</t>
  </si>
  <si>
    <t>รักษาราชการแทน เกษตรอำเภอเมืองปทุมธานี</t>
  </si>
  <si>
    <t xml:space="preserve">            ( นางสาวราตรี อยู่ยืน )</t>
  </si>
  <si>
    <t>(ตัดยอดข้อมูล ณ เดือนพฤษภาคม ปี 2566)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</si>
</sst>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87" formatCode="_-* #,##0.00_-;\-* #,##0.00_-;_-* &quot;-&quot;??_-;_-@_-"/>
    <numFmt numFmtId="188" formatCode="_(* #,##0_);_(* \(#,##0\);_(* &quot;-&quot;??_);_(@_)"/>
    <numFmt numFmtId="189" formatCode="_-* #,##0_-;\-* #,##0_-;_-* &quot;-&quot;??_-;_-@_-"/>
    <numFmt numFmtId="190" formatCode="_(* #,##0.0_);_(* \(#,##0.0\);_(* &quot;-&quot;??_);_(@_)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6"/>
      <color theme="0" tint="-0.34998626667073579"/>
      <name val="Angsana New"/>
      <family val="1"/>
    </font>
    <font>
      <sz val="14"/>
      <name val="Cordia New"/>
      <family val="2"/>
    </font>
    <font>
      <sz val="14"/>
      <name val="Cordia New"/>
      <family val="2"/>
    </font>
    <font>
      <sz val="14"/>
      <name val="TH SarabunPSK"/>
      <family val="2"/>
    </font>
    <font>
      <sz val="11"/>
      <color theme="1"/>
      <name val="Tahoma"/>
      <family val="2"/>
      <scheme val="minor"/>
    </font>
    <font>
      <b/>
      <sz val="14"/>
      <name val="Angsana New"/>
      <family val="1"/>
    </font>
    <font>
      <b/>
      <sz val="14"/>
      <color theme="1"/>
      <name val="Angsana New"/>
      <family val="1"/>
    </font>
    <font>
      <b/>
      <u/>
      <sz val="14"/>
      <name val="Angsana New"/>
      <family val="1"/>
    </font>
    <font>
      <sz val="14"/>
      <name val="Angsana New"/>
      <family val="1"/>
    </font>
    <font>
      <u/>
      <sz val="14"/>
      <name val="Angsana New"/>
      <family val="1"/>
    </font>
    <font>
      <sz val="11"/>
      <color theme="1"/>
      <name val="Angsana New"/>
      <family val="1"/>
    </font>
    <font>
      <b/>
      <sz val="18"/>
      <color theme="1"/>
      <name val="Angsana New"/>
      <family val="1"/>
    </font>
    <font>
      <sz val="14"/>
      <color theme="1"/>
      <name val="Angsana New"/>
      <family val="1"/>
    </font>
    <font>
      <sz val="11"/>
      <name val="Angsana New"/>
      <family val="1"/>
    </font>
    <font>
      <sz val="14"/>
      <color rgb="FFFF0000"/>
      <name val="Angsana New"/>
      <family val="1"/>
    </font>
    <font>
      <b/>
      <sz val="18"/>
      <color rgb="FFFF0000"/>
      <name val="Angsana New"/>
      <family val="1"/>
    </font>
    <font>
      <sz val="16"/>
      <color theme="1"/>
      <name val="TH SarabunIT๙"/>
      <family val="2"/>
      <charset val="222"/>
    </font>
    <font>
      <b/>
      <sz val="16"/>
      <color rgb="FFFF0000"/>
      <name val="Angsana New"/>
      <family val="1"/>
    </font>
    <font>
      <b/>
      <sz val="18"/>
      <name val="Angsana New"/>
      <family val="1"/>
    </font>
  </fonts>
  <fills count="2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Up">
        <bgColor auto="1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lightUp">
        <bgColor rgb="FFFFC000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187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/>
    <xf numFmtId="0" fontId="2" fillId="0" borderId="0"/>
    <xf numFmtId="187" fontId="10" fillId="0" borderId="0" applyFont="0" applyFill="0" applyBorder="0" applyAlignment="0" applyProtection="0"/>
    <xf numFmtId="0" fontId="22" fillId="0" borderId="0"/>
    <xf numFmtId="187" fontId="22" fillId="0" borderId="0" applyFont="0" applyFill="0" applyBorder="0" applyAlignment="0" applyProtection="0"/>
  </cellStyleXfs>
  <cellXfs count="270">
    <xf numFmtId="0" fontId="0" fillId="0" borderId="0" xfId="0"/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3" fontId="5" fillId="0" borderId="0" xfId="3" applyNumberFormat="1" applyFont="1" applyAlignment="1">
      <alignment horizontal="center" vertical="center"/>
    </xf>
    <xf numFmtId="189" fontId="5" fillId="0" borderId="0" xfId="3" applyNumberFormat="1" applyFont="1" applyAlignment="1">
      <alignment horizontal="center" vertical="center"/>
    </xf>
    <xf numFmtId="187" fontId="5" fillId="0" borderId="0" xfId="3" applyNumberFormat="1" applyFont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5" fillId="12" borderId="7" xfId="3" applyFont="1" applyFill="1" applyBorder="1" applyAlignment="1">
      <alignment horizontal="left" vertical="center"/>
    </xf>
    <xf numFmtId="189" fontId="5" fillId="12" borderId="7" xfId="1" applyNumberFormat="1" applyFont="1" applyFill="1" applyBorder="1" applyAlignment="1">
      <alignment horizontal="right" vertical="center"/>
    </xf>
    <xf numFmtId="189" fontId="3" fillId="12" borderId="7" xfId="1" applyNumberFormat="1" applyFont="1" applyFill="1" applyBorder="1" applyAlignment="1">
      <alignment horizontal="right" vertical="center"/>
    </xf>
    <xf numFmtId="189" fontId="5" fillId="12" borderId="7" xfId="1" applyNumberFormat="1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/>
    </xf>
    <xf numFmtId="0" fontId="5" fillId="12" borderId="8" xfId="3" applyFont="1" applyFill="1" applyBorder="1" applyAlignment="1">
      <alignment horizontal="left" vertical="center"/>
    </xf>
    <xf numFmtId="189" fontId="5" fillId="12" borderId="8" xfId="1" applyNumberFormat="1" applyFont="1" applyFill="1" applyBorder="1" applyAlignment="1">
      <alignment horizontal="right" vertical="center"/>
    </xf>
    <xf numFmtId="189" fontId="3" fillId="12" borderId="8" xfId="1" applyNumberFormat="1" applyFont="1" applyFill="1" applyBorder="1" applyAlignment="1">
      <alignment horizontal="right" vertical="center"/>
    </xf>
    <xf numFmtId="189" fontId="5" fillId="12" borderId="8" xfId="1" applyNumberFormat="1" applyFont="1" applyFill="1" applyBorder="1" applyAlignment="1">
      <alignment horizontal="center" vertical="center"/>
    </xf>
    <xf numFmtId="189" fontId="3" fillId="12" borderId="8" xfId="1" applyNumberFormat="1" applyFont="1" applyFill="1" applyBorder="1" applyAlignment="1">
      <alignment horizontal="center" vertical="center"/>
    </xf>
    <xf numFmtId="189" fontId="4" fillId="13" borderId="24" xfId="1" applyNumberFormat="1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/>
    </xf>
    <xf numFmtId="0" fontId="4" fillId="13" borderId="23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5" fillId="14" borderId="8" xfId="3" applyFont="1" applyFill="1" applyBorder="1" applyAlignment="1">
      <alignment horizontal="left" vertical="center"/>
    </xf>
    <xf numFmtId="189" fontId="5" fillId="14" borderId="8" xfId="1" applyNumberFormat="1" applyFont="1" applyFill="1" applyBorder="1" applyAlignment="1">
      <alignment horizontal="right" vertical="center"/>
    </xf>
    <xf numFmtId="189" fontId="3" fillId="14" borderId="8" xfId="1" applyNumberFormat="1" applyFont="1" applyFill="1" applyBorder="1" applyAlignment="1">
      <alignment horizontal="center" vertical="center"/>
    </xf>
    <xf numFmtId="189" fontId="5" fillId="14" borderId="8" xfId="1" applyNumberFormat="1" applyFont="1" applyFill="1" applyBorder="1" applyAlignment="1">
      <alignment horizontal="center" vertical="center"/>
    </xf>
    <xf numFmtId="189" fontId="3" fillId="14" borderId="8" xfId="1" applyNumberFormat="1" applyFont="1" applyFill="1" applyBorder="1" applyAlignment="1">
      <alignment horizontal="right" vertical="center"/>
    </xf>
    <xf numFmtId="0" fontId="4" fillId="8" borderId="1" xfId="3" applyFont="1" applyFill="1" applyBorder="1" applyAlignment="1">
      <alignment horizontal="center" vertical="center"/>
    </xf>
    <xf numFmtId="0" fontId="4" fillId="8" borderId="6" xfId="3" applyFont="1" applyFill="1" applyBorder="1" applyAlignment="1">
      <alignment horizontal="center" vertical="center"/>
    </xf>
    <xf numFmtId="0" fontId="5" fillId="15" borderId="7" xfId="3" applyFont="1" applyFill="1" applyBorder="1" applyAlignment="1">
      <alignment horizontal="center" vertical="center"/>
    </xf>
    <xf numFmtId="0" fontId="3" fillId="15" borderId="7" xfId="3" applyFont="1" applyFill="1" applyBorder="1" applyAlignment="1">
      <alignment horizontal="left" vertical="center"/>
    </xf>
    <xf numFmtId="187" fontId="3" fillId="15" borderId="7" xfId="1" applyFont="1" applyFill="1" applyBorder="1" applyAlignment="1">
      <alignment horizontal="center" vertical="center"/>
    </xf>
    <xf numFmtId="187" fontId="3" fillId="15" borderId="7" xfId="1" applyFont="1" applyFill="1" applyBorder="1" applyAlignment="1">
      <alignment horizontal="right" vertical="center"/>
    </xf>
    <xf numFmtId="0" fontId="5" fillId="15" borderId="8" xfId="3" applyFont="1" applyFill="1" applyBorder="1" applyAlignment="1">
      <alignment horizontal="center" vertical="center"/>
    </xf>
    <xf numFmtId="0" fontId="3" fillId="15" borderId="8" xfId="3" applyFont="1" applyFill="1" applyBorder="1" applyAlignment="1">
      <alignment horizontal="left" vertical="center"/>
    </xf>
    <xf numFmtId="187" fontId="3" fillId="15" borderId="8" xfId="1" applyFont="1" applyFill="1" applyBorder="1" applyAlignment="1">
      <alignment horizontal="center" vertical="center"/>
    </xf>
    <xf numFmtId="187" fontId="4" fillId="8" borderId="24" xfId="1" applyFont="1" applyFill="1" applyBorder="1" applyAlignment="1">
      <alignment horizontal="center" vertical="center"/>
    </xf>
    <xf numFmtId="0" fontId="5" fillId="11" borderId="8" xfId="3" applyFont="1" applyFill="1" applyBorder="1" applyAlignment="1">
      <alignment horizontal="center" vertical="center"/>
    </xf>
    <xf numFmtId="0" fontId="3" fillId="11" borderId="8" xfId="3" applyFont="1" applyFill="1" applyBorder="1" applyAlignment="1">
      <alignment horizontal="left" vertical="center"/>
    </xf>
    <xf numFmtId="187" fontId="3" fillId="11" borderId="8" xfId="1" applyFont="1" applyFill="1" applyBorder="1" applyAlignment="1">
      <alignment horizontal="center" vertical="center"/>
    </xf>
    <xf numFmtId="187" fontId="3" fillId="11" borderId="12" xfId="1" applyFont="1" applyFill="1" applyBorder="1" applyAlignment="1">
      <alignment horizontal="center" vertical="center"/>
    </xf>
    <xf numFmtId="0" fontId="11" fillId="0" borderId="4" xfId="2" applyFont="1" applyBorder="1" applyAlignment="1">
      <alignment horizontal="center"/>
    </xf>
    <xf numFmtId="0" fontId="11" fillId="2" borderId="22" xfId="2" applyFont="1" applyFill="1" applyBorder="1" applyAlignment="1">
      <alignment horizontal="center" vertical="center"/>
    </xf>
    <xf numFmtId="43" fontId="11" fillId="9" borderId="6" xfId="2" applyNumberFormat="1" applyFont="1" applyFill="1" applyBorder="1" applyAlignment="1">
      <alignment horizontal="center" vertical="center"/>
    </xf>
    <xf numFmtId="0" fontId="11" fillId="9" borderId="6" xfId="2" applyFont="1" applyFill="1" applyBorder="1" applyAlignment="1">
      <alignment horizontal="center" vertical="center"/>
    </xf>
    <xf numFmtId="43" fontId="11" fillId="6" borderId="6" xfId="2" applyNumberFormat="1" applyFont="1" applyFill="1" applyBorder="1" applyAlignment="1">
      <alignment horizontal="center" vertical="center"/>
    </xf>
    <xf numFmtId="0" fontId="11" fillId="6" borderId="6" xfId="2" applyFont="1" applyFill="1" applyBorder="1" applyAlignment="1">
      <alignment horizontal="center" vertical="center"/>
    </xf>
    <xf numFmtId="0" fontId="13" fillId="3" borderId="14" xfId="2" applyFont="1" applyFill="1" applyBorder="1" applyAlignment="1">
      <alignment horizontal="left" vertical="center"/>
    </xf>
    <xf numFmtId="43" fontId="14" fillId="5" borderId="7" xfId="4" applyFont="1" applyFill="1" applyBorder="1"/>
    <xf numFmtId="188" fontId="14" fillId="5" borderId="7" xfId="4" applyNumberFormat="1" applyFont="1" applyFill="1" applyBorder="1"/>
    <xf numFmtId="0" fontId="14" fillId="0" borderId="8" xfId="2" applyFont="1" applyBorder="1" applyAlignment="1">
      <alignment horizontal="center"/>
    </xf>
    <xf numFmtId="0" fontId="14" fillId="0" borderId="17" xfId="2" applyFont="1" applyBorder="1"/>
    <xf numFmtId="43" fontId="14" fillId="0" borderId="8" xfId="4" applyFont="1" applyFill="1" applyBorder="1" applyAlignment="1">
      <alignment horizontal="center"/>
    </xf>
    <xf numFmtId="188" fontId="14" fillId="0" borderId="8" xfId="4" applyNumberFormat="1" applyFont="1" applyFill="1" applyBorder="1" applyAlignment="1">
      <alignment horizontal="center"/>
    </xf>
    <xf numFmtId="43" fontId="14" fillId="9" borderId="8" xfId="4" applyFont="1" applyFill="1" applyBorder="1"/>
    <xf numFmtId="188" fontId="14" fillId="9" borderId="8" xfId="4" applyNumberFormat="1" applyFont="1" applyFill="1" applyBorder="1"/>
    <xf numFmtId="43" fontId="14" fillId="6" borderId="8" xfId="4" applyFont="1" applyFill="1" applyBorder="1" applyAlignment="1">
      <alignment horizontal="center"/>
    </xf>
    <xf numFmtId="188" fontId="14" fillId="6" borderId="8" xfId="4" applyNumberFormat="1" applyFont="1" applyFill="1" applyBorder="1" applyAlignment="1">
      <alignment horizontal="center"/>
    </xf>
    <xf numFmtId="43" fontId="14" fillId="9" borderId="8" xfId="4" applyFont="1" applyFill="1" applyBorder="1" applyAlignment="1">
      <alignment horizontal="center"/>
    </xf>
    <xf numFmtId="188" fontId="14" fillId="9" borderId="8" xfId="4" applyNumberFormat="1" applyFont="1" applyFill="1" applyBorder="1" applyAlignment="1">
      <alignment horizontal="center"/>
    </xf>
    <xf numFmtId="43" fontId="14" fillId="6" borderId="8" xfId="4" applyFont="1" applyFill="1" applyBorder="1"/>
    <xf numFmtId="188" fontId="14" fillId="6" borderId="8" xfId="4" applyNumberFormat="1" applyFont="1" applyFill="1" applyBorder="1"/>
    <xf numFmtId="0" fontId="14" fillId="0" borderId="9" xfId="2" applyFont="1" applyBorder="1" applyAlignment="1">
      <alignment horizontal="center"/>
    </xf>
    <xf numFmtId="0" fontId="14" fillId="0" borderId="18" xfId="2" applyFont="1" applyBorder="1"/>
    <xf numFmtId="188" fontId="14" fillId="7" borderId="8" xfId="4" applyNumberFormat="1" applyFont="1" applyFill="1" applyBorder="1" applyAlignment="1">
      <alignment horizontal="left" indent="1"/>
    </xf>
    <xf numFmtId="188" fontId="14" fillId="10" borderId="8" xfId="4" applyNumberFormat="1" applyFont="1" applyFill="1" applyBorder="1" applyAlignment="1">
      <alignment horizontal="left" indent="1"/>
    </xf>
    <xf numFmtId="43" fontId="11" fillId="2" borderId="11" xfId="4" applyFont="1" applyFill="1" applyBorder="1"/>
    <xf numFmtId="188" fontId="11" fillId="2" borderId="11" xfId="4" applyNumberFormat="1" applyFont="1" applyFill="1" applyBorder="1"/>
    <xf numFmtId="0" fontId="13" fillId="3" borderId="17" xfId="2" applyFont="1" applyFill="1" applyBorder="1" applyAlignment="1">
      <alignment horizontal="left"/>
    </xf>
    <xf numFmtId="43" fontId="14" fillId="5" borderId="8" xfId="4" applyFont="1" applyFill="1" applyBorder="1"/>
    <xf numFmtId="188" fontId="14" fillId="5" borderId="8" xfId="4" applyNumberFormat="1" applyFont="1" applyFill="1" applyBorder="1"/>
    <xf numFmtId="0" fontId="14" fillId="0" borderId="20" xfId="2" applyFont="1" applyBorder="1" applyAlignment="1">
      <alignment horizontal="left"/>
    </xf>
    <xf numFmtId="0" fontId="14" fillId="0" borderId="12" xfId="2" applyFont="1" applyBorder="1" applyAlignment="1">
      <alignment horizontal="center"/>
    </xf>
    <xf numFmtId="0" fontId="13" fillId="3" borderId="20" xfId="2" applyFont="1" applyFill="1" applyBorder="1" applyAlignment="1">
      <alignment horizontal="left"/>
    </xf>
    <xf numFmtId="43" fontId="13" fillId="5" borderId="12" xfId="4" applyFont="1" applyFill="1" applyBorder="1" applyAlignment="1">
      <alignment horizontal="center"/>
    </xf>
    <xf numFmtId="188" fontId="13" fillId="5" borderId="12" xfId="4" applyNumberFormat="1" applyFont="1" applyFill="1" applyBorder="1" applyAlignment="1">
      <alignment horizontal="center"/>
    </xf>
    <xf numFmtId="43" fontId="14" fillId="6" borderId="9" xfId="4" applyFont="1" applyFill="1" applyBorder="1" applyAlignment="1">
      <alignment horizontal="center"/>
    </xf>
    <xf numFmtId="188" fontId="14" fillId="6" borderId="9" xfId="4" applyNumberFormat="1" applyFont="1" applyFill="1" applyBorder="1" applyAlignment="1">
      <alignment horizontal="center"/>
    </xf>
    <xf numFmtId="43" fontId="11" fillId="2" borderId="11" xfId="4" applyFont="1" applyFill="1" applyBorder="1" applyAlignment="1">
      <alignment horizontal="center"/>
    </xf>
    <xf numFmtId="188" fontId="11" fillId="2" borderId="11" xfId="4" applyNumberFormat="1" applyFont="1" applyFill="1" applyBorder="1" applyAlignment="1">
      <alignment horizontal="center"/>
    </xf>
    <xf numFmtId="43" fontId="14" fillId="5" borderId="12" xfId="4" applyFont="1" applyFill="1" applyBorder="1" applyAlignment="1">
      <alignment horizontal="center"/>
    </xf>
    <xf numFmtId="188" fontId="14" fillId="5" borderId="12" xfId="4" applyNumberFormat="1" applyFont="1" applyFill="1" applyBorder="1" applyAlignment="1">
      <alignment horizontal="center"/>
    </xf>
    <xf numFmtId="43" fontId="14" fillId="6" borderId="12" xfId="4" applyFont="1" applyFill="1" applyBorder="1" applyAlignment="1">
      <alignment horizontal="center"/>
    </xf>
    <xf numFmtId="188" fontId="14" fillId="6" borderId="12" xfId="4" applyNumberFormat="1" applyFont="1" applyFill="1" applyBorder="1" applyAlignment="1">
      <alignment horizontal="center"/>
    </xf>
    <xf numFmtId="0" fontId="14" fillId="0" borderId="8" xfId="2" quotePrefix="1" applyFont="1" applyBorder="1" applyAlignment="1">
      <alignment horizontal="center"/>
    </xf>
    <xf numFmtId="43" fontId="14" fillId="9" borderId="9" xfId="4" applyFont="1" applyFill="1" applyBorder="1" applyAlignment="1">
      <alignment horizontal="center"/>
    </xf>
    <xf numFmtId="188" fontId="14" fillId="9" borderId="9" xfId="4" applyNumberFormat="1" applyFont="1" applyFill="1" applyBorder="1" applyAlignment="1">
      <alignment horizontal="center"/>
    </xf>
    <xf numFmtId="0" fontId="14" fillId="0" borderId="12" xfId="2" quotePrefix="1" applyFont="1" applyBorder="1" applyAlignment="1">
      <alignment horizontal="center"/>
    </xf>
    <xf numFmtId="0" fontId="15" fillId="3" borderId="17" xfId="2" applyFont="1" applyFill="1" applyBorder="1" applyAlignment="1">
      <alignment horizontal="left"/>
    </xf>
    <xf numFmtId="0" fontId="14" fillId="0" borderId="14" xfId="2" applyFont="1" applyBorder="1"/>
    <xf numFmtId="0" fontId="14" fillId="0" borderId="13" xfId="2" quotePrefix="1" applyFont="1" applyBorder="1" applyAlignment="1">
      <alignment horizontal="center"/>
    </xf>
    <xf numFmtId="43" fontId="11" fillId="4" borderId="11" xfId="4" applyFont="1" applyFill="1" applyBorder="1" applyAlignment="1">
      <alignment horizontal="center"/>
    </xf>
    <xf numFmtId="43" fontId="14" fillId="15" borderId="7" xfId="4" applyFont="1" applyFill="1" applyBorder="1"/>
    <xf numFmtId="188" fontId="14" fillId="15" borderId="7" xfId="4" applyNumberFormat="1" applyFont="1" applyFill="1" applyBorder="1"/>
    <xf numFmtId="43" fontId="14" fillId="17" borderId="7" xfId="4" applyFont="1" applyFill="1" applyBorder="1"/>
    <xf numFmtId="188" fontId="14" fillId="17" borderId="7" xfId="4" applyNumberFormat="1" applyFont="1" applyFill="1" applyBorder="1"/>
    <xf numFmtId="43" fontId="14" fillId="17" borderId="8" xfId="4" applyFont="1" applyFill="1" applyBorder="1"/>
    <xf numFmtId="188" fontId="14" fillId="17" borderId="8" xfId="4" applyNumberFormat="1" applyFont="1" applyFill="1" applyBorder="1"/>
    <xf numFmtId="43" fontId="13" fillId="17" borderId="12" xfId="4" applyFont="1" applyFill="1" applyBorder="1" applyAlignment="1">
      <alignment horizontal="center"/>
    </xf>
    <xf numFmtId="188" fontId="13" fillId="17" borderId="12" xfId="4" applyNumberFormat="1" applyFont="1" applyFill="1" applyBorder="1" applyAlignment="1">
      <alignment horizontal="center"/>
    </xf>
    <xf numFmtId="43" fontId="14" fillId="17" borderId="12" xfId="4" applyFont="1" applyFill="1" applyBorder="1" applyAlignment="1">
      <alignment horizontal="center"/>
    </xf>
    <xf numFmtId="188" fontId="14" fillId="17" borderId="12" xfId="4" applyNumberFormat="1" applyFont="1" applyFill="1" applyBorder="1" applyAlignment="1">
      <alignment horizontal="center"/>
    </xf>
    <xf numFmtId="43" fontId="14" fillId="15" borderId="8" xfId="4" applyFont="1" applyFill="1" applyBorder="1"/>
    <xf numFmtId="188" fontId="14" fillId="15" borderId="8" xfId="4" applyNumberFormat="1" applyFont="1" applyFill="1" applyBorder="1"/>
    <xf numFmtId="43" fontId="14" fillId="15" borderId="12" xfId="4" applyFont="1" applyFill="1" applyBorder="1" applyAlignment="1">
      <alignment horizontal="center"/>
    </xf>
    <xf numFmtId="188" fontId="14" fillId="15" borderId="12" xfId="4" applyNumberFormat="1" applyFont="1" applyFill="1" applyBorder="1" applyAlignment="1">
      <alignment horizontal="center"/>
    </xf>
    <xf numFmtId="43" fontId="14" fillId="20" borderId="11" xfId="4" applyFont="1" applyFill="1" applyBorder="1"/>
    <xf numFmtId="188" fontId="14" fillId="20" borderId="11" xfId="4" applyNumberFormat="1" applyFont="1" applyFill="1" applyBorder="1"/>
    <xf numFmtId="43" fontId="14" fillId="16" borderId="11" xfId="4" applyFont="1" applyFill="1" applyBorder="1"/>
    <xf numFmtId="188" fontId="14" fillId="16" borderId="11" xfId="4" applyNumberFormat="1" applyFont="1" applyFill="1" applyBorder="1"/>
    <xf numFmtId="43" fontId="14" fillId="20" borderId="11" xfId="4" applyFont="1" applyFill="1" applyBorder="1" applyAlignment="1">
      <alignment horizontal="center"/>
    </xf>
    <xf numFmtId="188" fontId="14" fillId="20" borderId="11" xfId="4" applyNumberFormat="1" applyFont="1" applyFill="1" applyBorder="1" applyAlignment="1">
      <alignment horizontal="center"/>
    </xf>
    <xf numFmtId="43" fontId="14" fillId="16" borderId="11" xfId="4" applyFont="1" applyFill="1" applyBorder="1" applyAlignment="1">
      <alignment horizontal="center"/>
    </xf>
    <xf numFmtId="188" fontId="14" fillId="16" borderId="11" xfId="4" applyNumberFormat="1" applyFont="1" applyFill="1" applyBorder="1" applyAlignment="1">
      <alignment horizontal="center"/>
    </xf>
    <xf numFmtId="43" fontId="11" fillId="18" borderId="11" xfId="4" applyFont="1" applyFill="1" applyBorder="1" applyAlignment="1">
      <alignment horizontal="center"/>
    </xf>
    <xf numFmtId="43" fontId="11" fillId="19" borderId="11" xfId="4" applyFont="1" applyFill="1" applyBorder="1" applyAlignment="1">
      <alignment horizontal="center"/>
    </xf>
    <xf numFmtId="0" fontId="16" fillId="0" borderId="0" xfId="3" applyFont="1"/>
    <xf numFmtId="0" fontId="19" fillId="0" borderId="0" xfId="3" applyFont="1"/>
    <xf numFmtId="43" fontId="16" fillId="0" borderId="0" xfId="3" applyNumberFormat="1" applyFont="1"/>
    <xf numFmtId="43" fontId="13" fillId="15" borderId="12" xfId="4" applyFont="1" applyFill="1" applyBorder="1" applyAlignment="1">
      <alignment horizontal="center"/>
    </xf>
    <xf numFmtId="188" fontId="13" fillId="15" borderId="12" xfId="4" applyNumberFormat="1" applyFont="1" applyFill="1" applyBorder="1" applyAlignment="1">
      <alignment horizontal="center"/>
    </xf>
    <xf numFmtId="43" fontId="20" fillId="15" borderId="8" xfId="4" applyFont="1" applyFill="1" applyBorder="1"/>
    <xf numFmtId="188" fontId="20" fillId="15" borderId="8" xfId="4" applyNumberFormat="1" applyFont="1" applyFill="1" applyBorder="1"/>
    <xf numFmtId="0" fontId="14" fillId="0" borderId="0" xfId="6" applyFont="1"/>
    <xf numFmtId="0" fontId="18" fillId="0" borderId="0" xfId="3" applyFont="1"/>
    <xf numFmtId="0" fontId="18" fillId="0" borderId="25" xfId="3" applyFont="1" applyBorder="1"/>
    <xf numFmtId="187" fontId="11" fillId="2" borderId="22" xfId="1" applyFont="1" applyFill="1" applyBorder="1" applyAlignment="1">
      <alignment horizontal="center" vertical="center"/>
    </xf>
    <xf numFmtId="187" fontId="18" fillId="0" borderId="25" xfId="1" applyFont="1" applyFill="1" applyBorder="1" applyAlignment="1"/>
    <xf numFmtId="187" fontId="16" fillId="0" borderId="0" xfId="1" applyFont="1" applyFill="1"/>
    <xf numFmtId="0" fontId="11" fillId="2" borderId="6" xfId="2" applyFont="1" applyFill="1" applyBorder="1" applyAlignment="1">
      <alignment horizontal="center" vertical="center"/>
    </xf>
    <xf numFmtId="190" fontId="11" fillId="18" borderId="11" xfId="4" applyNumberFormat="1" applyFont="1" applyFill="1" applyBorder="1" applyAlignment="1">
      <alignment horizontal="center"/>
    </xf>
    <xf numFmtId="188" fontId="11" fillId="18" borderId="11" xfId="4" applyNumberFormat="1" applyFont="1" applyFill="1" applyBorder="1" applyAlignment="1">
      <alignment horizontal="center"/>
    </xf>
    <xf numFmtId="190" fontId="11" fillId="19" borderId="11" xfId="4" applyNumberFormat="1" applyFont="1" applyFill="1" applyBorder="1" applyAlignment="1">
      <alignment horizontal="center"/>
    </xf>
    <xf numFmtId="188" fontId="11" fillId="19" borderId="11" xfId="4" applyNumberFormat="1" applyFont="1" applyFill="1" applyBorder="1" applyAlignment="1">
      <alignment horizontal="center"/>
    </xf>
    <xf numFmtId="188" fontId="11" fillId="4" borderId="11" xfId="4" applyNumberFormat="1" applyFont="1" applyFill="1" applyBorder="1" applyAlignment="1">
      <alignment horizontal="center"/>
    </xf>
    <xf numFmtId="187" fontId="5" fillId="0" borderId="0" xfId="1" applyFont="1" applyFill="1"/>
    <xf numFmtId="0" fontId="4" fillId="0" borderId="0" xfId="3" applyFont="1" applyAlignment="1">
      <alignment horizontal="right"/>
    </xf>
    <xf numFmtId="0" fontId="4" fillId="0" borderId="0" xfId="3" applyFont="1"/>
    <xf numFmtId="0" fontId="17" fillId="0" borderId="26" xfId="3" applyFont="1" applyBorder="1" applyAlignment="1">
      <alignment horizontal="center" vertical="center"/>
    </xf>
    <xf numFmtId="43" fontId="11" fillId="8" borderId="6" xfId="2" applyNumberFormat="1" applyFont="1" applyFill="1" applyBorder="1" applyAlignment="1">
      <alignment horizontal="center" vertical="center"/>
    </xf>
    <xf numFmtId="0" fontId="11" fillId="8" borderId="6" xfId="2" applyFont="1" applyFill="1" applyBorder="1" applyAlignment="1">
      <alignment horizontal="center" vertical="center"/>
    </xf>
    <xf numFmtId="189" fontId="11" fillId="8" borderId="6" xfId="1" applyNumberFormat="1" applyFont="1" applyFill="1" applyBorder="1" applyAlignment="1">
      <alignment horizontal="center" vertical="center"/>
    </xf>
    <xf numFmtId="189" fontId="14" fillId="15" borderId="7" xfId="1" applyNumberFormat="1" applyFont="1" applyFill="1" applyBorder="1"/>
    <xf numFmtId="189" fontId="14" fillId="6" borderId="8" xfId="1" applyNumberFormat="1" applyFont="1" applyFill="1" applyBorder="1" applyAlignment="1">
      <alignment horizontal="center"/>
    </xf>
    <xf numFmtId="189" fontId="14" fillId="7" borderId="8" xfId="1" applyNumberFormat="1" applyFont="1" applyFill="1" applyBorder="1" applyAlignment="1">
      <alignment horizontal="left" indent="1"/>
    </xf>
    <xf numFmtId="189" fontId="14" fillId="6" borderId="8" xfId="1" applyNumberFormat="1" applyFont="1" applyFill="1" applyBorder="1"/>
    <xf numFmtId="189" fontId="14" fillId="20" borderId="11" xfId="1" applyNumberFormat="1" applyFont="1" applyFill="1" applyBorder="1"/>
    <xf numFmtId="189" fontId="14" fillId="15" borderId="8" xfId="1" applyNumberFormat="1" applyFont="1" applyFill="1" applyBorder="1"/>
    <xf numFmtId="189" fontId="13" fillId="15" borderId="12" xfId="1" applyNumberFormat="1" applyFont="1" applyFill="1" applyBorder="1" applyAlignment="1">
      <alignment horizontal="center"/>
    </xf>
    <xf numFmtId="189" fontId="14" fillId="20" borderId="11" xfId="1" applyNumberFormat="1" applyFont="1" applyFill="1" applyBorder="1" applyAlignment="1">
      <alignment horizontal="center"/>
    </xf>
    <xf numFmtId="189" fontId="14" fillId="15" borderId="12" xfId="1" applyNumberFormat="1" applyFont="1" applyFill="1" applyBorder="1" applyAlignment="1">
      <alignment horizontal="center"/>
    </xf>
    <xf numFmtId="0" fontId="14" fillId="0" borderId="8" xfId="2" applyFont="1" applyBorder="1"/>
    <xf numFmtId="189" fontId="14" fillId="6" borderId="12" xfId="1" applyNumberFormat="1" applyFont="1" applyFill="1" applyBorder="1" applyAlignment="1">
      <alignment horizontal="center"/>
    </xf>
    <xf numFmtId="189" fontId="14" fillId="6" borderId="9" xfId="1" applyNumberFormat="1" applyFont="1" applyFill="1" applyBorder="1" applyAlignment="1">
      <alignment horizontal="center"/>
    </xf>
    <xf numFmtId="189" fontId="11" fillId="19" borderId="11" xfId="1" applyNumberFormat="1" applyFont="1" applyFill="1" applyBorder="1" applyAlignment="1">
      <alignment horizontal="center"/>
    </xf>
    <xf numFmtId="189" fontId="18" fillId="0" borderId="25" xfId="1" applyNumberFormat="1" applyFont="1" applyFill="1" applyBorder="1" applyAlignment="1"/>
    <xf numFmtId="189" fontId="14" fillId="0" borderId="0" xfId="1" applyNumberFormat="1" applyFont="1" applyFill="1" applyBorder="1" applyAlignment="1"/>
    <xf numFmtId="43" fontId="14" fillId="0" borderId="0" xfId="6" applyNumberFormat="1" applyFont="1"/>
    <xf numFmtId="189" fontId="16" fillId="0" borderId="0" xfId="1" applyNumberFormat="1" applyFont="1" applyFill="1" applyAlignment="1"/>
    <xf numFmtId="189" fontId="16" fillId="0" borderId="0" xfId="1" applyNumberFormat="1" applyFont="1" applyFill="1"/>
    <xf numFmtId="189" fontId="18" fillId="0" borderId="0" xfId="1" applyNumberFormat="1" applyFont="1" applyFill="1" applyAlignment="1"/>
    <xf numFmtId="0" fontId="17" fillId="0" borderId="0" xfId="3" applyFont="1" applyAlignment="1">
      <alignment horizontal="center" vertical="center"/>
    </xf>
    <xf numFmtId="187" fontId="11" fillId="2" borderId="27" xfId="1" applyFont="1" applyFill="1" applyBorder="1"/>
    <xf numFmtId="187" fontId="11" fillId="2" borderId="27" xfId="1" applyFont="1" applyFill="1" applyBorder="1" applyAlignment="1">
      <alignment horizontal="center"/>
    </xf>
    <xf numFmtId="187" fontId="11" fillId="4" borderId="27" xfId="1" applyFont="1" applyFill="1" applyBorder="1" applyAlignment="1">
      <alignment horizontal="center"/>
    </xf>
    <xf numFmtId="189" fontId="5" fillId="14" borderId="8" xfId="1" applyNumberFormat="1" applyFont="1" applyFill="1" applyBorder="1" applyAlignment="1">
      <alignment horizontal="left" vertical="center"/>
    </xf>
    <xf numFmtId="189" fontId="5" fillId="14" borderId="8" xfId="1" applyNumberFormat="1" applyFont="1" applyFill="1" applyBorder="1" applyAlignment="1">
      <alignment vertical="center"/>
    </xf>
    <xf numFmtId="189" fontId="5" fillId="12" borderId="8" xfId="1" applyNumberFormat="1" applyFont="1" applyFill="1" applyBorder="1" applyAlignment="1">
      <alignment vertical="center"/>
    </xf>
    <xf numFmtId="189" fontId="3" fillId="14" borderId="17" xfId="1" applyNumberFormat="1" applyFont="1" applyFill="1" applyBorder="1" applyAlignment="1">
      <alignment horizontal="right" vertical="center"/>
    </xf>
    <xf numFmtId="189" fontId="5" fillId="14" borderId="28" xfId="1" applyNumberFormat="1" applyFont="1" applyFill="1" applyBorder="1" applyAlignment="1">
      <alignment horizontal="right" vertical="center"/>
    </xf>
    <xf numFmtId="189" fontId="5" fillId="12" borderId="1" xfId="1" applyNumberFormat="1" applyFont="1" applyFill="1" applyBorder="1" applyAlignment="1">
      <alignment horizontal="right" vertical="center"/>
    </xf>
    <xf numFmtId="188" fontId="3" fillId="12" borderId="12" xfId="1" applyNumberFormat="1" applyFont="1" applyFill="1" applyBorder="1" applyAlignment="1">
      <alignment horizontal="center"/>
    </xf>
    <xf numFmtId="188" fontId="3" fillId="14" borderId="8" xfId="1" applyNumberFormat="1" applyFont="1" applyFill="1" applyBorder="1" applyAlignment="1">
      <alignment horizontal="center"/>
    </xf>
    <xf numFmtId="188" fontId="3" fillId="12" borderId="8" xfId="1" applyNumberFormat="1" applyFont="1" applyFill="1" applyBorder="1" applyAlignment="1">
      <alignment horizontal="center"/>
    </xf>
    <xf numFmtId="188" fontId="3" fillId="14" borderId="8" xfId="1" applyNumberFormat="1" applyFont="1" applyFill="1" applyBorder="1"/>
    <xf numFmtId="188" fontId="3" fillId="12" borderId="8" xfId="1" applyNumberFormat="1" applyFont="1" applyFill="1" applyBorder="1"/>
    <xf numFmtId="188" fontId="3" fillId="14" borderId="9" xfId="1" applyNumberFormat="1" applyFont="1" applyFill="1" applyBorder="1"/>
    <xf numFmtId="189" fontId="5" fillId="21" borderId="0" xfId="3" applyNumberFormat="1" applyFont="1" applyFill="1" applyAlignment="1">
      <alignment horizontal="center" vertical="center"/>
    </xf>
    <xf numFmtId="189" fontId="5" fillId="8" borderId="0" xfId="3" applyNumberFormat="1" applyFont="1" applyFill="1" applyAlignment="1">
      <alignment horizontal="center" vertical="center"/>
    </xf>
    <xf numFmtId="187" fontId="14" fillId="0" borderId="8" xfId="1" applyFont="1" applyFill="1" applyBorder="1" applyAlignment="1">
      <alignment horizontal="center"/>
    </xf>
    <xf numFmtId="187" fontId="11" fillId="2" borderId="11" xfId="1" applyFont="1" applyFill="1" applyBorder="1"/>
    <xf numFmtId="187" fontId="13" fillId="5" borderId="12" xfId="1" applyFont="1" applyFill="1" applyBorder="1" applyAlignment="1">
      <alignment horizontal="center"/>
    </xf>
    <xf numFmtId="187" fontId="11" fillId="2" borderId="11" xfId="1" applyFont="1" applyFill="1" applyBorder="1" applyAlignment="1">
      <alignment horizontal="center"/>
    </xf>
    <xf numFmtId="187" fontId="14" fillId="5" borderId="12" xfId="1" applyFont="1" applyFill="1" applyBorder="1" applyAlignment="1">
      <alignment horizontal="center"/>
    </xf>
    <xf numFmtId="187" fontId="11" fillId="4" borderId="11" xfId="1" applyFont="1" applyFill="1" applyBorder="1" applyAlignment="1">
      <alignment horizontal="center"/>
    </xf>
    <xf numFmtId="187" fontId="14" fillId="5" borderId="7" xfId="1" applyFont="1" applyFill="1" applyBorder="1"/>
    <xf numFmtId="187" fontId="14" fillId="5" borderId="8" xfId="1" applyFont="1" applyFill="1" applyBorder="1"/>
    <xf numFmtId="0" fontId="5" fillId="0" borderId="0" xfId="3" applyFont="1" applyAlignment="1">
      <alignment horizontal="left" vertical="center"/>
    </xf>
    <xf numFmtId="0" fontId="5" fillId="21" borderId="0" xfId="3" applyFont="1" applyFill="1" applyAlignment="1">
      <alignment horizontal="center" vertical="center"/>
    </xf>
    <xf numFmtId="0" fontId="14" fillId="0" borderId="0" xfId="6" applyFont="1" applyAlignment="1">
      <alignment horizontal="left"/>
    </xf>
    <xf numFmtId="0" fontId="14" fillId="22" borderId="17" xfId="2" applyFont="1" applyFill="1" applyBorder="1"/>
    <xf numFmtId="0" fontId="13" fillId="22" borderId="17" xfId="2" applyFont="1" applyFill="1" applyBorder="1" applyAlignment="1">
      <alignment horizontal="left"/>
    </xf>
    <xf numFmtId="0" fontId="24" fillId="0" borderId="0" xfId="3" applyFont="1" applyAlignment="1">
      <alignment horizontal="center" vertical="center"/>
    </xf>
    <xf numFmtId="0" fontId="24" fillId="0" borderId="26" xfId="3" applyFont="1" applyBorder="1" applyAlignment="1">
      <alignment horizontal="center" vertical="center"/>
    </xf>
    <xf numFmtId="0" fontId="14" fillId="0" borderId="25" xfId="3" applyFont="1" applyBorder="1"/>
    <xf numFmtId="0" fontId="14" fillId="0" borderId="0" xfId="3" applyFont="1" applyAlignment="1">
      <alignment horizontal="left"/>
    </xf>
    <xf numFmtId="0" fontId="14" fillId="0" borderId="0" xfId="3" applyFont="1"/>
    <xf numFmtId="43" fontId="19" fillId="0" borderId="0" xfId="3" applyNumberFormat="1" applyFont="1"/>
    <xf numFmtId="189" fontId="3" fillId="15" borderId="7" xfId="1" applyNumberFormat="1" applyFont="1" applyFill="1" applyBorder="1" applyAlignment="1">
      <alignment horizontal="center" vertical="center"/>
    </xf>
    <xf numFmtId="189" fontId="3" fillId="11" borderId="8" xfId="1" applyNumberFormat="1" applyFont="1" applyFill="1" applyBorder="1" applyAlignment="1">
      <alignment horizontal="center" vertical="center"/>
    </xf>
    <xf numFmtId="189" fontId="3" fillId="15" borderId="8" xfId="1" applyNumberFormat="1" applyFont="1" applyFill="1" applyBorder="1" applyAlignment="1">
      <alignment horizontal="center" vertical="center"/>
    </xf>
    <xf numFmtId="189" fontId="3" fillId="11" borderId="12" xfId="1" applyNumberFormat="1" applyFont="1" applyFill="1" applyBorder="1" applyAlignment="1">
      <alignment horizontal="center" vertical="center"/>
    </xf>
    <xf numFmtId="189" fontId="4" fillId="8" borderId="24" xfId="1" applyNumberFormat="1" applyFont="1" applyFill="1" applyBorder="1" applyAlignment="1">
      <alignment horizontal="center" vertical="center"/>
    </xf>
    <xf numFmtId="189" fontId="3" fillId="15" borderId="7" xfId="1" applyNumberFormat="1" applyFont="1" applyFill="1" applyBorder="1" applyAlignment="1">
      <alignment horizontal="right" vertical="center"/>
    </xf>
    <xf numFmtId="0" fontId="18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/>
    </xf>
    <xf numFmtId="0" fontId="4" fillId="13" borderId="24" xfId="0" applyFont="1" applyFill="1" applyBorder="1" applyAlignment="1">
      <alignment horizontal="center" vertical="center"/>
    </xf>
    <xf numFmtId="0" fontId="4" fillId="13" borderId="15" xfId="0" applyFont="1" applyFill="1" applyBorder="1" applyAlignment="1">
      <alignment horizontal="center" vertical="center"/>
    </xf>
    <xf numFmtId="0" fontId="4" fillId="13" borderId="21" xfId="0" applyFont="1" applyFill="1" applyBorder="1" applyAlignment="1">
      <alignment horizontal="center" vertical="center"/>
    </xf>
    <xf numFmtId="0" fontId="4" fillId="13" borderId="16" xfId="0" applyFont="1" applyFill="1" applyBorder="1" applyAlignment="1">
      <alignment horizontal="center" vertical="center"/>
    </xf>
    <xf numFmtId="0" fontId="4" fillId="13" borderId="22" xfId="0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center" vertical="center"/>
    </xf>
    <xf numFmtId="0" fontId="4" fillId="13" borderId="1" xfId="3" applyFont="1" applyFill="1" applyBorder="1" applyAlignment="1">
      <alignment horizontal="center" vertical="center"/>
    </xf>
    <xf numFmtId="0" fontId="4" fillId="13" borderId="4" xfId="3" applyFont="1" applyFill="1" applyBorder="1" applyAlignment="1">
      <alignment horizontal="center" vertical="center"/>
    </xf>
    <xf numFmtId="0" fontId="4" fillId="13" borderId="6" xfId="3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18" fillId="0" borderId="0" xfId="3" applyFont="1" applyAlignment="1">
      <alignment horizontal="center"/>
    </xf>
    <xf numFmtId="0" fontId="9" fillId="0" borderId="0" xfId="6" applyFont="1" applyAlignment="1">
      <alignment horizontal="left"/>
    </xf>
    <xf numFmtId="0" fontId="4" fillId="8" borderId="15" xfId="3" applyFont="1" applyFill="1" applyBorder="1" applyAlignment="1">
      <alignment horizontal="center" vertical="center"/>
    </xf>
    <xf numFmtId="0" fontId="4" fillId="8" borderId="21" xfId="3" applyFont="1" applyFill="1" applyBorder="1" applyAlignment="1">
      <alignment horizontal="center" vertical="center"/>
    </xf>
    <xf numFmtId="0" fontId="4" fillId="8" borderId="24" xfId="3" applyFont="1" applyFill="1" applyBorder="1" applyAlignment="1">
      <alignment horizontal="center" vertical="center"/>
    </xf>
    <xf numFmtId="0" fontId="4" fillId="8" borderId="1" xfId="3" applyFont="1" applyFill="1" applyBorder="1" applyAlignment="1">
      <alignment horizontal="center" vertical="center"/>
    </xf>
    <xf numFmtId="0" fontId="4" fillId="8" borderId="4" xfId="3" applyFont="1" applyFill="1" applyBorder="1" applyAlignment="1">
      <alignment horizontal="center" vertical="center"/>
    </xf>
    <xf numFmtId="0" fontId="4" fillId="8" borderId="6" xfId="3" applyFont="1" applyFill="1" applyBorder="1" applyAlignment="1">
      <alignment horizontal="center" vertical="center"/>
    </xf>
    <xf numFmtId="0" fontId="4" fillId="8" borderId="14" xfId="3" applyFont="1" applyFill="1" applyBorder="1" applyAlignment="1">
      <alignment horizontal="center" vertical="center"/>
    </xf>
    <xf numFmtId="0" fontId="4" fillId="8" borderId="16" xfId="3" applyFont="1" applyFill="1" applyBorder="1" applyAlignment="1">
      <alignment horizontal="center" vertical="center"/>
    </xf>
    <xf numFmtId="0" fontId="4" fillId="8" borderId="5" xfId="3" applyFont="1" applyFill="1" applyBorder="1" applyAlignment="1">
      <alignment horizontal="center" vertical="center"/>
    </xf>
    <xf numFmtId="0" fontId="4" fillId="8" borderId="3" xfId="3" applyFont="1" applyFill="1" applyBorder="1" applyAlignment="1">
      <alignment horizontal="center" vertical="center"/>
    </xf>
    <xf numFmtId="0" fontId="24" fillId="0" borderId="26" xfId="3" applyFont="1" applyBorder="1" applyAlignment="1">
      <alignment horizontal="center" vertical="center"/>
    </xf>
    <xf numFmtId="0" fontId="11" fillId="9" borderId="5" xfId="2" applyFont="1" applyFill="1" applyBorder="1" applyAlignment="1">
      <alignment horizontal="center" vertical="center"/>
    </xf>
    <xf numFmtId="0" fontId="11" fillId="9" borderId="3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11" fillId="6" borderId="5" xfId="2" applyFont="1" applyFill="1" applyBorder="1" applyAlignment="1">
      <alignment horizontal="center" vertical="center"/>
    </xf>
    <xf numFmtId="0" fontId="11" fillId="6" borderId="3" xfId="2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2" borderId="10" xfId="2" applyFont="1" applyFill="1" applyBorder="1" applyAlignment="1">
      <alignment horizontal="center"/>
    </xf>
    <xf numFmtId="0" fontId="11" fillId="2" borderId="27" xfId="2" applyFont="1" applyFill="1" applyBorder="1" applyAlignment="1">
      <alignment horizontal="center"/>
    </xf>
    <xf numFmtId="0" fontId="14" fillId="0" borderId="0" xfId="3" applyFont="1" applyAlignment="1">
      <alignment horizontal="center" wrapText="1"/>
    </xf>
    <xf numFmtId="0" fontId="11" fillId="4" borderId="10" xfId="2" applyFont="1" applyFill="1" applyBorder="1" applyAlignment="1">
      <alignment horizontal="center"/>
    </xf>
    <xf numFmtId="0" fontId="11" fillId="4" borderId="27" xfId="2" applyFont="1" applyFill="1" applyBorder="1" applyAlignment="1">
      <alignment horizontal="center"/>
    </xf>
    <xf numFmtId="0" fontId="14" fillId="0" borderId="0" xfId="3" applyFont="1" applyAlignment="1">
      <alignment horizontal="left"/>
    </xf>
    <xf numFmtId="0" fontId="14" fillId="0" borderId="0" xfId="6" applyFont="1" applyAlignment="1">
      <alignment horizontal="left"/>
    </xf>
    <xf numFmtId="0" fontId="14" fillId="0" borderId="0" xfId="3" applyFont="1" applyAlignment="1">
      <alignment horizontal="center"/>
    </xf>
    <xf numFmtId="0" fontId="11" fillId="8" borderId="5" xfId="2" applyFont="1" applyFill="1" applyBorder="1" applyAlignment="1">
      <alignment horizontal="center" vertical="center"/>
    </xf>
    <xf numFmtId="0" fontId="11" fillId="8" borderId="3" xfId="2" applyFont="1" applyFill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2" fillId="8" borderId="2" xfId="2" applyFont="1" applyFill="1" applyBorder="1" applyAlignment="1">
      <alignment horizontal="center" vertical="center"/>
    </xf>
    <xf numFmtId="0" fontId="12" fillId="8" borderId="3" xfId="2" applyFont="1" applyFill="1" applyBorder="1" applyAlignment="1">
      <alignment horizontal="center" vertical="center"/>
    </xf>
    <xf numFmtId="0" fontId="12" fillId="8" borderId="5" xfId="2" applyFont="1" applyFill="1" applyBorder="1" applyAlignment="1">
      <alignment horizontal="center" vertical="center"/>
    </xf>
    <xf numFmtId="0" fontId="11" fillId="2" borderId="19" xfId="2" applyFont="1" applyFill="1" applyBorder="1" applyAlignment="1">
      <alignment horizontal="center"/>
    </xf>
    <xf numFmtId="0" fontId="11" fillId="4" borderId="19" xfId="2" applyFont="1" applyFill="1" applyBorder="1" applyAlignment="1">
      <alignment horizontal="center"/>
    </xf>
    <xf numFmtId="0" fontId="17" fillId="0" borderId="26" xfId="3" applyFont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2" fillId="9" borderId="2" xfId="2" applyFont="1" applyFill="1" applyBorder="1" applyAlignment="1">
      <alignment horizontal="center" vertical="center"/>
    </xf>
    <xf numFmtId="0" fontId="12" fillId="9" borderId="3" xfId="2" applyFont="1" applyFill="1" applyBorder="1" applyAlignment="1">
      <alignment horizontal="center" vertical="center"/>
    </xf>
    <xf numFmtId="0" fontId="12" fillId="6" borderId="2" xfId="2" applyFont="1" applyFill="1" applyBorder="1" applyAlignment="1">
      <alignment horizontal="center" vertical="center"/>
    </xf>
    <xf numFmtId="0" fontId="12" fillId="6" borderId="3" xfId="2" applyFont="1" applyFill="1" applyBorder="1" applyAlignment="1">
      <alignment horizontal="center" vertical="center"/>
    </xf>
  </cellXfs>
  <cellStyles count="18">
    <cellStyle name="Comma 2" xfId="5" xr:uid="{00000000-0005-0000-0000-000000000000}"/>
    <cellStyle name="Comma 2 2" xfId="4" xr:uid="{00000000-0005-0000-0000-000001000000}"/>
    <cellStyle name="Comma 2 2 2" xfId="10" xr:uid="{00000000-0005-0000-0000-000002000000}"/>
    <cellStyle name="Comma 2 3" xfId="9" xr:uid="{00000000-0005-0000-0000-000003000000}"/>
    <cellStyle name="Comma 3" xfId="11" xr:uid="{00000000-0005-0000-0000-000004000000}"/>
    <cellStyle name="Comma 4" xfId="12" xr:uid="{00000000-0005-0000-0000-000005000000}"/>
    <cellStyle name="Comma 5" xfId="8" xr:uid="{00000000-0005-0000-0000-000006000000}"/>
    <cellStyle name="Comma 6" xfId="17" xr:uid="{00000000-0005-0000-0000-000007000000}"/>
    <cellStyle name="Normal 2" xfId="3" xr:uid="{00000000-0005-0000-0000-000008000000}"/>
    <cellStyle name="Normal 2 2" xfId="2" xr:uid="{00000000-0005-0000-0000-000009000000}"/>
    <cellStyle name="Normal 3" xfId="13" xr:uid="{00000000-0005-0000-0000-00000A000000}"/>
    <cellStyle name="Normal 4" xfId="14" xr:uid="{00000000-0005-0000-0000-00000B000000}"/>
    <cellStyle name="Normal 5" xfId="16" xr:uid="{00000000-0005-0000-0000-00000C000000}"/>
    <cellStyle name="เครื่องหมายจุลภาค 2" xfId="7" xr:uid="{00000000-0005-0000-0000-00000E000000}"/>
    <cellStyle name="เครื่องหมายจุลภาค 3" xfId="15" xr:uid="{00000000-0005-0000-0000-00000F000000}"/>
    <cellStyle name="จุลภาค" xfId="1" builtinId="3"/>
    <cellStyle name="ปกติ" xfId="0" builtinId="0"/>
    <cellStyle name="ปกติ 2" xfId="6" xr:uid="{00000000-0005-0000-0000-000011000000}"/>
  </cellStyles>
  <dxfs count="0"/>
  <tableStyles count="0" defaultTableStyle="TableStyleMedium2" defaultPivotStyle="PivotStyleLight16"/>
  <colors>
    <mruColors>
      <color rgb="FFFFCCFF"/>
      <color rgb="FFFF99CC"/>
      <color rgb="FFCCFFCC"/>
      <color rgb="FF99FF99"/>
      <color rgb="FF99FFCC"/>
      <color rgb="FFFFCCCC"/>
      <color rgb="FFFF99FF"/>
      <color rgb="FFFF66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W29"/>
  <sheetViews>
    <sheetView tabSelected="1" view="pageLayout" topLeftCell="B1" zoomScale="80" zoomScaleNormal="85" zoomScalePageLayoutView="80" workbookViewId="0">
      <selection activeCell="H25" sqref="H25"/>
    </sheetView>
  </sheetViews>
  <sheetFormatPr defaultRowHeight="23.4" x14ac:dyDescent="0.25"/>
  <cols>
    <col min="1" max="1" width="4.19921875" style="1" customWidth="1"/>
    <col min="2" max="2" width="3.59765625" style="1" bestFit="1" customWidth="1"/>
    <col min="3" max="3" width="11.5" style="1" customWidth="1"/>
    <col min="4" max="4" width="6.5" style="1" customWidth="1"/>
    <col min="5" max="6" width="10.5" style="1" customWidth="1"/>
    <col min="7" max="8" width="9.5" style="1" customWidth="1"/>
    <col min="9" max="9" width="11.5" style="1" customWidth="1"/>
    <col min="10" max="10" width="10" style="1" customWidth="1"/>
    <col min="11" max="15" width="6.09765625" style="1" customWidth="1"/>
    <col min="16" max="16" width="6.5" style="1" bestFit="1" customWidth="1"/>
    <col min="17" max="17" width="5.8984375" style="1" bestFit="1" customWidth="1"/>
    <col min="18" max="18" width="5.09765625" style="1" bestFit="1" customWidth="1"/>
    <col min="19" max="20" width="6.09765625" style="1" customWidth="1"/>
    <col min="21" max="21" width="12" style="1" bestFit="1" customWidth="1"/>
    <col min="22" max="22" width="12" style="1" customWidth="1"/>
    <col min="23" max="250" width="9" style="1"/>
    <col min="251" max="251" width="3.5" style="1" customWidth="1"/>
    <col min="252" max="252" width="11.5" style="1" customWidth="1"/>
    <col min="253" max="253" width="6.5" style="1" customWidth="1"/>
    <col min="254" max="254" width="10.5" style="1" customWidth="1"/>
    <col min="255" max="255" width="8.5" style="1" customWidth="1"/>
    <col min="256" max="256" width="13.5" style="1" customWidth="1"/>
    <col min="257" max="257" width="9.5" style="1" customWidth="1"/>
    <col min="258" max="269" width="6.09765625" style="1" customWidth="1"/>
    <col min="270" max="506" width="9" style="1"/>
    <col min="507" max="507" width="3.5" style="1" customWidth="1"/>
    <col min="508" max="508" width="11.5" style="1" customWidth="1"/>
    <col min="509" max="509" width="6.5" style="1" customWidth="1"/>
    <col min="510" max="510" width="10.5" style="1" customWidth="1"/>
    <col min="511" max="511" width="8.5" style="1" customWidth="1"/>
    <col min="512" max="512" width="13.5" style="1" customWidth="1"/>
    <col min="513" max="513" width="9.5" style="1" customWidth="1"/>
    <col min="514" max="525" width="6.09765625" style="1" customWidth="1"/>
    <col min="526" max="762" width="9" style="1"/>
    <col min="763" max="763" width="3.5" style="1" customWidth="1"/>
    <col min="764" max="764" width="11.5" style="1" customWidth="1"/>
    <col min="765" max="765" width="6.5" style="1" customWidth="1"/>
    <col min="766" max="766" width="10.5" style="1" customWidth="1"/>
    <col min="767" max="767" width="8.5" style="1" customWidth="1"/>
    <col min="768" max="768" width="13.5" style="1" customWidth="1"/>
    <col min="769" max="769" width="9.5" style="1" customWidth="1"/>
    <col min="770" max="781" width="6.09765625" style="1" customWidth="1"/>
    <col min="782" max="1018" width="9" style="1"/>
    <col min="1019" max="1019" width="3.5" style="1" customWidth="1"/>
    <col min="1020" max="1020" width="11.5" style="1" customWidth="1"/>
    <col min="1021" max="1021" width="6.5" style="1" customWidth="1"/>
    <col min="1022" max="1022" width="10.5" style="1" customWidth="1"/>
    <col min="1023" max="1023" width="8.5" style="1" customWidth="1"/>
    <col min="1024" max="1024" width="13.5" style="1" customWidth="1"/>
    <col min="1025" max="1025" width="9.5" style="1" customWidth="1"/>
    <col min="1026" max="1037" width="6.09765625" style="1" customWidth="1"/>
    <col min="1038" max="1274" width="9" style="1"/>
    <col min="1275" max="1275" width="3.5" style="1" customWidth="1"/>
    <col min="1276" max="1276" width="11.5" style="1" customWidth="1"/>
    <col min="1277" max="1277" width="6.5" style="1" customWidth="1"/>
    <col min="1278" max="1278" width="10.5" style="1" customWidth="1"/>
    <col min="1279" max="1279" width="8.5" style="1" customWidth="1"/>
    <col min="1280" max="1280" width="13.5" style="1" customWidth="1"/>
    <col min="1281" max="1281" width="9.5" style="1" customWidth="1"/>
    <col min="1282" max="1293" width="6.09765625" style="1" customWidth="1"/>
    <col min="1294" max="1530" width="9" style="1"/>
    <col min="1531" max="1531" width="3.5" style="1" customWidth="1"/>
    <col min="1532" max="1532" width="11.5" style="1" customWidth="1"/>
    <col min="1533" max="1533" width="6.5" style="1" customWidth="1"/>
    <col min="1534" max="1534" width="10.5" style="1" customWidth="1"/>
    <col min="1535" max="1535" width="8.5" style="1" customWidth="1"/>
    <col min="1536" max="1536" width="13.5" style="1" customWidth="1"/>
    <col min="1537" max="1537" width="9.5" style="1" customWidth="1"/>
    <col min="1538" max="1549" width="6.09765625" style="1" customWidth="1"/>
    <col min="1550" max="1786" width="9" style="1"/>
    <col min="1787" max="1787" width="3.5" style="1" customWidth="1"/>
    <col min="1788" max="1788" width="11.5" style="1" customWidth="1"/>
    <col min="1789" max="1789" width="6.5" style="1" customWidth="1"/>
    <col min="1790" max="1790" width="10.5" style="1" customWidth="1"/>
    <col min="1791" max="1791" width="8.5" style="1" customWidth="1"/>
    <col min="1792" max="1792" width="13.5" style="1" customWidth="1"/>
    <col min="1793" max="1793" width="9.5" style="1" customWidth="1"/>
    <col min="1794" max="1805" width="6.09765625" style="1" customWidth="1"/>
    <col min="1806" max="2042" width="9" style="1"/>
    <col min="2043" max="2043" width="3.5" style="1" customWidth="1"/>
    <col min="2044" max="2044" width="11.5" style="1" customWidth="1"/>
    <col min="2045" max="2045" width="6.5" style="1" customWidth="1"/>
    <col min="2046" max="2046" width="10.5" style="1" customWidth="1"/>
    <col min="2047" max="2047" width="8.5" style="1" customWidth="1"/>
    <col min="2048" max="2048" width="13.5" style="1" customWidth="1"/>
    <col min="2049" max="2049" width="9.5" style="1" customWidth="1"/>
    <col min="2050" max="2061" width="6.09765625" style="1" customWidth="1"/>
    <col min="2062" max="2298" width="9" style="1"/>
    <col min="2299" max="2299" width="3.5" style="1" customWidth="1"/>
    <col min="2300" max="2300" width="11.5" style="1" customWidth="1"/>
    <col min="2301" max="2301" width="6.5" style="1" customWidth="1"/>
    <col min="2302" max="2302" width="10.5" style="1" customWidth="1"/>
    <col min="2303" max="2303" width="8.5" style="1" customWidth="1"/>
    <col min="2304" max="2304" width="13.5" style="1" customWidth="1"/>
    <col min="2305" max="2305" width="9.5" style="1" customWidth="1"/>
    <col min="2306" max="2317" width="6.09765625" style="1" customWidth="1"/>
    <col min="2318" max="2554" width="9" style="1"/>
    <col min="2555" max="2555" width="3.5" style="1" customWidth="1"/>
    <col min="2556" max="2556" width="11.5" style="1" customWidth="1"/>
    <col min="2557" max="2557" width="6.5" style="1" customWidth="1"/>
    <col min="2558" max="2558" width="10.5" style="1" customWidth="1"/>
    <col min="2559" max="2559" width="8.5" style="1" customWidth="1"/>
    <col min="2560" max="2560" width="13.5" style="1" customWidth="1"/>
    <col min="2561" max="2561" width="9.5" style="1" customWidth="1"/>
    <col min="2562" max="2573" width="6.09765625" style="1" customWidth="1"/>
    <col min="2574" max="2810" width="9" style="1"/>
    <col min="2811" max="2811" width="3.5" style="1" customWidth="1"/>
    <col min="2812" max="2812" width="11.5" style="1" customWidth="1"/>
    <col min="2813" max="2813" width="6.5" style="1" customWidth="1"/>
    <col min="2814" max="2814" width="10.5" style="1" customWidth="1"/>
    <col min="2815" max="2815" width="8.5" style="1" customWidth="1"/>
    <col min="2816" max="2816" width="13.5" style="1" customWidth="1"/>
    <col min="2817" max="2817" width="9.5" style="1" customWidth="1"/>
    <col min="2818" max="2829" width="6.09765625" style="1" customWidth="1"/>
    <col min="2830" max="3066" width="9" style="1"/>
    <col min="3067" max="3067" width="3.5" style="1" customWidth="1"/>
    <col min="3068" max="3068" width="11.5" style="1" customWidth="1"/>
    <col min="3069" max="3069" width="6.5" style="1" customWidth="1"/>
    <col min="3070" max="3070" width="10.5" style="1" customWidth="1"/>
    <col min="3071" max="3071" width="8.5" style="1" customWidth="1"/>
    <col min="3072" max="3072" width="13.5" style="1" customWidth="1"/>
    <col min="3073" max="3073" width="9.5" style="1" customWidth="1"/>
    <col min="3074" max="3085" width="6.09765625" style="1" customWidth="1"/>
    <col min="3086" max="3322" width="9" style="1"/>
    <col min="3323" max="3323" width="3.5" style="1" customWidth="1"/>
    <col min="3324" max="3324" width="11.5" style="1" customWidth="1"/>
    <col min="3325" max="3325" width="6.5" style="1" customWidth="1"/>
    <col min="3326" max="3326" width="10.5" style="1" customWidth="1"/>
    <col min="3327" max="3327" width="8.5" style="1" customWidth="1"/>
    <col min="3328" max="3328" width="13.5" style="1" customWidth="1"/>
    <col min="3329" max="3329" width="9.5" style="1" customWidth="1"/>
    <col min="3330" max="3341" width="6.09765625" style="1" customWidth="1"/>
    <col min="3342" max="3578" width="9" style="1"/>
    <col min="3579" max="3579" width="3.5" style="1" customWidth="1"/>
    <col min="3580" max="3580" width="11.5" style="1" customWidth="1"/>
    <col min="3581" max="3581" width="6.5" style="1" customWidth="1"/>
    <col min="3582" max="3582" width="10.5" style="1" customWidth="1"/>
    <col min="3583" max="3583" width="8.5" style="1" customWidth="1"/>
    <col min="3584" max="3584" width="13.5" style="1" customWidth="1"/>
    <col min="3585" max="3585" width="9.5" style="1" customWidth="1"/>
    <col min="3586" max="3597" width="6.09765625" style="1" customWidth="1"/>
    <col min="3598" max="3834" width="9" style="1"/>
    <col min="3835" max="3835" width="3.5" style="1" customWidth="1"/>
    <col min="3836" max="3836" width="11.5" style="1" customWidth="1"/>
    <col min="3837" max="3837" width="6.5" style="1" customWidth="1"/>
    <col min="3838" max="3838" width="10.5" style="1" customWidth="1"/>
    <col min="3839" max="3839" width="8.5" style="1" customWidth="1"/>
    <col min="3840" max="3840" width="13.5" style="1" customWidth="1"/>
    <col min="3841" max="3841" width="9.5" style="1" customWidth="1"/>
    <col min="3842" max="3853" width="6.09765625" style="1" customWidth="1"/>
    <col min="3854" max="4090" width="9" style="1"/>
    <col min="4091" max="4091" width="3.5" style="1" customWidth="1"/>
    <col min="4092" max="4092" width="11.5" style="1" customWidth="1"/>
    <col min="4093" max="4093" width="6.5" style="1" customWidth="1"/>
    <col min="4094" max="4094" width="10.5" style="1" customWidth="1"/>
    <col min="4095" max="4095" width="8.5" style="1" customWidth="1"/>
    <col min="4096" max="4096" width="13.5" style="1" customWidth="1"/>
    <col min="4097" max="4097" width="9.5" style="1" customWidth="1"/>
    <col min="4098" max="4109" width="6.09765625" style="1" customWidth="1"/>
    <col min="4110" max="4346" width="9" style="1"/>
    <col min="4347" max="4347" width="3.5" style="1" customWidth="1"/>
    <col min="4348" max="4348" width="11.5" style="1" customWidth="1"/>
    <col min="4349" max="4349" width="6.5" style="1" customWidth="1"/>
    <col min="4350" max="4350" width="10.5" style="1" customWidth="1"/>
    <col min="4351" max="4351" width="8.5" style="1" customWidth="1"/>
    <col min="4352" max="4352" width="13.5" style="1" customWidth="1"/>
    <col min="4353" max="4353" width="9.5" style="1" customWidth="1"/>
    <col min="4354" max="4365" width="6.09765625" style="1" customWidth="1"/>
    <col min="4366" max="4602" width="9" style="1"/>
    <col min="4603" max="4603" width="3.5" style="1" customWidth="1"/>
    <col min="4604" max="4604" width="11.5" style="1" customWidth="1"/>
    <col min="4605" max="4605" width="6.5" style="1" customWidth="1"/>
    <col min="4606" max="4606" width="10.5" style="1" customWidth="1"/>
    <col min="4607" max="4607" width="8.5" style="1" customWidth="1"/>
    <col min="4608" max="4608" width="13.5" style="1" customWidth="1"/>
    <col min="4609" max="4609" width="9.5" style="1" customWidth="1"/>
    <col min="4610" max="4621" width="6.09765625" style="1" customWidth="1"/>
    <col min="4622" max="4858" width="9" style="1"/>
    <col min="4859" max="4859" width="3.5" style="1" customWidth="1"/>
    <col min="4860" max="4860" width="11.5" style="1" customWidth="1"/>
    <col min="4861" max="4861" width="6.5" style="1" customWidth="1"/>
    <col min="4862" max="4862" width="10.5" style="1" customWidth="1"/>
    <col min="4863" max="4863" width="8.5" style="1" customWidth="1"/>
    <col min="4864" max="4864" width="13.5" style="1" customWidth="1"/>
    <col min="4865" max="4865" width="9.5" style="1" customWidth="1"/>
    <col min="4866" max="4877" width="6.09765625" style="1" customWidth="1"/>
    <col min="4878" max="5114" width="9" style="1"/>
    <col min="5115" max="5115" width="3.5" style="1" customWidth="1"/>
    <col min="5116" max="5116" width="11.5" style="1" customWidth="1"/>
    <col min="5117" max="5117" width="6.5" style="1" customWidth="1"/>
    <col min="5118" max="5118" width="10.5" style="1" customWidth="1"/>
    <col min="5119" max="5119" width="8.5" style="1" customWidth="1"/>
    <col min="5120" max="5120" width="13.5" style="1" customWidth="1"/>
    <col min="5121" max="5121" width="9.5" style="1" customWidth="1"/>
    <col min="5122" max="5133" width="6.09765625" style="1" customWidth="1"/>
    <col min="5134" max="5370" width="9" style="1"/>
    <col min="5371" max="5371" width="3.5" style="1" customWidth="1"/>
    <col min="5372" max="5372" width="11.5" style="1" customWidth="1"/>
    <col min="5373" max="5373" width="6.5" style="1" customWidth="1"/>
    <col min="5374" max="5374" width="10.5" style="1" customWidth="1"/>
    <col min="5375" max="5375" width="8.5" style="1" customWidth="1"/>
    <col min="5376" max="5376" width="13.5" style="1" customWidth="1"/>
    <col min="5377" max="5377" width="9.5" style="1" customWidth="1"/>
    <col min="5378" max="5389" width="6.09765625" style="1" customWidth="1"/>
    <col min="5390" max="5626" width="9" style="1"/>
    <col min="5627" max="5627" width="3.5" style="1" customWidth="1"/>
    <col min="5628" max="5628" width="11.5" style="1" customWidth="1"/>
    <col min="5629" max="5629" width="6.5" style="1" customWidth="1"/>
    <col min="5630" max="5630" width="10.5" style="1" customWidth="1"/>
    <col min="5631" max="5631" width="8.5" style="1" customWidth="1"/>
    <col min="5632" max="5632" width="13.5" style="1" customWidth="1"/>
    <col min="5633" max="5633" width="9.5" style="1" customWidth="1"/>
    <col min="5634" max="5645" width="6.09765625" style="1" customWidth="1"/>
    <col min="5646" max="5882" width="9" style="1"/>
    <col min="5883" max="5883" width="3.5" style="1" customWidth="1"/>
    <col min="5884" max="5884" width="11.5" style="1" customWidth="1"/>
    <col min="5885" max="5885" width="6.5" style="1" customWidth="1"/>
    <col min="5886" max="5886" width="10.5" style="1" customWidth="1"/>
    <col min="5887" max="5887" width="8.5" style="1" customWidth="1"/>
    <col min="5888" max="5888" width="13.5" style="1" customWidth="1"/>
    <col min="5889" max="5889" width="9.5" style="1" customWidth="1"/>
    <col min="5890" max="5901" width="6.09765625" style="1" customWidth="1"/>
    <col min="5902" max="6138" width="9" style="1"/>
    <col min="6139" max="6139" width="3.5" style="1" customWidth="1"/>
    <col min="6140" max="6140" width="11.5" style="1" customWidth="1"/>
    <col min="6141" max="6141" width="6.5" style="1" customWidth="1"/>
    <col min="6142" max="6142" width="10.5" style="1" customWidth="1"/>
    <col min="6143" max="6143" width="8.5" style="1" customWidth="1"/>
    <col min="6144" max="6144" width="13.5" style="1" customWidth="1"/>
    <col min="6145" max="6145" width="9.5" style="1" customWidth="1"/>
    <col min="6146" max="6157" width="6.09765625" style="1" customWidth="1"/>
    <col min="6158" max="6394" width="9" style="1"/>
    <col min="6395" max="6395" width="3.5" style="1" customWidth="1"/>
    <col min="6396" max="6396" width="11.5" style="1" customWidth="1"/>
    <col min="6397" max="6397" width="6.5" style="1" customWidth="1"/>
    <col min="6398" max="6398" width="10.5" style="1" customWidth="1"/>
    <col min="6399" max="6399" width="8.5" style="1" customWidth="1"/>
    <col min="6400" max="6400" width="13.5" style="1" customWidth="1"/>
    <col min="6401" max="6401" width="9.5" style="1" customWidth="1"/>
    <col min="6402" max="6413" width="6.09765625" style="1" customWidth="1"/>
    <col min="6414" max="6650" width="9" style="1"/>
    <col min="6651" max="6651" width="3.5" style="1" customWidth="1"/>
    <col min="6652" max="6652" width="11.5" style="1" customWidth="1"/>
    <col min="6653" max="6653" width="6.5" style="1" customWidth="1"/>
    <col min="6654" max="6654" width="10.5" style="1" customWidth="1"/>
    <col min="6655" max="6655" width="8.5" style="1" customWidth="1"/>
    <col min="6656" max="6656" width="13.5" style="1" customWidth="1"/>
    <col min="6657" max="6657" width="9.5" style="1" customWidth="1"/>
    <col min="6658" max="6669" width="6.09765625" style="1" customWidth="1"/>
    <col min="6670" max="6906" width="9" style="1"/>
    <col min="6907" max="6907" width="3.5" style="1" customWidth="1"/>
    <col min="6908" max="6908" width="11.5" style="1" customWidth="1"/>
    <col min="6909" max="6909" width="6.5" style="1" customWidth="1"/>
    <col min="6910" max="6910" width="10.5" style="1" customWidth="1"/>
    <col min="6911" max="6911" width="8.5" style="1" customWidth="1"/>
    <col min="6912" max="6912" width="13.5" style="1" customWidth="1"/>
    <col min="6913" max="6913" width="9.5" style="1" customWidth="1"/>
    <col min="6914" max="6925" width="6.09765625" style="1" customWidth="1"/>
    <col min="6926" max="7162" width="9" style="1"/>
    <col min="7163" max="7163" width="3.5" style="1" customWidth="1"/>
    <col min="7164" max="7164" width="11.5" style="1" customWidth="1"/>
    <col min="7165" max="7165" width="6.5" style="1" customWidth="1"/>
    <col min="7166" max="7166" width="10.5" style="1" customWidth="1"/>
    <col min="7167" max="7167" width="8.5" style="1" customWidth="1"/>
    <col min="7168" max="7168" width="13.5" style="1" customWidth="1"/>
    <col min="7169" max="7169" width="9.5" style="1" customWidth="1"/>
    <col min="7170" max="7181" width="6.09765625" style="1" customWidth="1"/>
    <col min="7182" max="7418" width="9" style="1"/>
    <col min="7419" max="7419" width="3.5" style="1" customWidth="1"/>
    <col min="7420" max="7420" width="11.5" style="1" customWidth="1"/>
    <col min="7421" max="7421" width="6.5" style="1" customWidth="1"/>
    <col min="7422" max="7422" width="10.5" style="1" customWidth="1"/>
    <col min="7423" max="7423" width="8.5" style="1" customWidth="1"/>
    <col min="7424" max="7424" width="13.5" style="1" customWidth="1"/>
    <col min="7425" max="7425" width="9.5" style="1" customWidth="1"/>
    <col min="7426" max="7437" width="6.09765625" style="1" customWidth="1"/>
    <col min="7438" max="7674" width="9" style="1"/>
    <col min="7675" max="7675" width="3.5" style="1" customWidth="1"/>
    <col min="7676" max="7676" width="11.5" style="1" customWidth="1"/>
    <col min="7677" max="7677" width="6.5" style="1" customWidth="1"/>
    <col min="7678" max="7678" width="10.5" style="1" customWidth="1"/>
    <col min="7679" max="7679" width="8.5" style="1" customWidth="1"/>
    <col min="7680" max="7680" width="13.5" style="1" customWidth="1"/>
    <col min="7681" max="7681" width="9.5" style="1" customWidth="1"/>
    <col min="7682" max="7693" width="6.09765625" style="1" customWidth="1"/>
    <col min="7694" max="7930" width="9" style="1"/>
    <col min="7931" max="7931" width="3.5" style="1" customWidth="1"/>
    <col min="7932" max="7932" width="11.5" style="1" customWidth="1"/>
    <col min="7933" max="7933" width="6.5" style="1" customWidth="1"/>
    <col min="7934" max="7934" width="10.5" style="1" customWidth="1"/>
    <col min="7935" max="7935" width="8.5" style="1" customWidth="1"/>
    <col min="7936" max="7936" width="13.5" style="1" customWidth="1"/>
    <col min="7937" max="7937" width="9.5" style="1" customWidth="1"/>
    <col min="7938" max="7949" width="6.09765625" style="1" customWidth="1"/>
    <col min="7950" max="8186" width="9" style="1"/>
    <col min="8187" max="8187" width="3.5" style="1" customWidth="1"/>
    <col min="8188" max="8188" width="11.5" style="1" customWidth="1"/>
    <col min="8189" max="8189" width="6.5" style="1" customWidth="1"/>
    <col min="8190" max="8190" width="10.5" style="1" customWidth="1"/>
    <col min="8191" max="8191" width="8.5" style="1" customWidth="1"/>
    <col min="8192" max="8192" width="13.5" style="1" customWidth="1"/>
    <col min="8193" max="8193" width="9.5" style="1" customWidth="1"/>
    <col min="8194" max="8205" width="6.09765625" style="1" customWidth="1"/>
    <col min="8206" max="8442" width="9" style="1"/>
    <col min="8443" max="8443" width="3.5" style="1" customWidth="1"/>
    <col min="8444" max="8444" width="11.5" style="1" customWidth="1"/>
    <col min="8445" max="8445" width="6.5" style="1" customWidth="1"/>
    <col min="8446" max="8446" width="10.5" style="1" customWidth="1"/>
    <col min="8447" max="8447" width="8.5" style="1" customWidth="1"/>
    <col min="8448" max="8448" width="13.5" style="1" customWidth="1"/>
    <col min="8449" max="8449" width="9.5" style="1" customWidth="1"/>
    <col min="8450" max="8461" width="6.09765625" style="1" customWidth="1"/>
    <col min="8462" max="8698" width="9" style="1"/>
    <col min="8699" max="8699" width="3.5" style="1" customWidth="1"/>
    <col min="8700" max="8700" width="11.5" style="1" customWidth="1"/>
    <col min="8701" max="8701" width="6.5" style="1" customWidth="1"/>
    <col min="8702" max="8702" width="10.5" style="1" customWidth="1"/>
    <col min="8703" max="8703" width="8.5" style="1" customWidth="1"/>
    <col min="8704" max="8704" width="13.5" style="1" customWidth="1"/>
    <col min="8705" max="8705" width="9.5" style="1" customWidth="1"/>
    <col min="8706" max="8717" width="6.09765625" style="1" customWidth="1"/>
    <col min="8718" max="8954" width="9" style="1"/>
    <col min="8955" max="8955" width="3.5" style="1" customWidth="1"/>
    <col min="8956" max="8956" width="11.5" style="1" customWidth="1"/>
    <col min="8957" max="8957" width="6.5" style="1" customWidth="1"/>
    <col min="8958" max="8958" width="10.5" style="1" customWidth="1"/>
    <col min="8959" max="8959" width="8.5" style="1" customWidth="1"/>
    <col min="8960" max="8960" width="13.5" style="1" customWidth="1"/>
    <col min="8961" max="8961" width="9.5" style="1" customWidth="1"/>
    <col min="8962" max="8973" width="6.09765625" style="1" customWidth="1"/>
    <col min="8974" max="9210" width="9" style="1"/>
    <col min="9211" max="9211" width="3.5" style="1" customWidth="1"/>
    <col min="9212" max="9212" width="11.5" style="1" customWidth="1"/>
    <col min="9213" max="9213" width="6.5" style="1" customWidth="1"/>
    <col min="9214" max="9214" width="10.5" style="1" customWidth="1"/>
    <col min="9215" max="9215" width="8.5" style="1" customWidth="1"/>
    <col min="9216" max="9216" width="13.5" style="1" customWidth="1"/>
    <col min="9217" max="9217" width="9.5" style="1" customWidth="1"/>
    <col min="9218" max="9229" width="6.09765625" style="1" customWidth="1"/>
    <col min="9230" max="9466" width="9" style="1"/>
    <col min="9467" max="9467" width="3.5" style="1" customWidth="1"/>
    <col min="9468" max="9468" width="11.5" style="1" customWidth="1"/>
    <col min="9469" max="9469" width="6.5" style="1" customWidth="1"/>
    <col min="9470" max="9470" width="10.5" style="1" customWidth="1"/>
    <col min="9471" max="9471" width="8.5" style="1" customWidth="1"/>
    <col min="9472" max="9472" width="13.5" style="1" customWidth="1"/>
    <col min="9473" max="9473" width="9.5" style="1" customWidth="1"/>
    <col min="9474" max="9485" width="6.09765625" style="1" customWidth="1"/>
    <col min="9486" max="9722" width="9" style="1"/>
    <col min="9723" max="9723" width="3.5" style="1" customWidth="1"/>
    <col min="9724" max="9724" width="11.5" style="1" customWidth="1"/>
    <col min="9725" max="9725" width="6.5" style="1" customWidth="1"/>
    <col min="9726" max="9726" width="10.5" style="1" customWidth="1"/>
    <col min="9727" max="9727" width="8.5" style="1" customWidth="1"/>
    <col min="9728" max="9728" width="13.5" style="1" customWidth="1"/>
    <col min="9729" max="9729" width="9.5" style="1" customWidth="1"/>
    <col min="9730" max="9741" width="6.09765625" style="1" customWidth="1"/>
    <col min="9742" max="9978" width="9" style="1"/>
    <col min="9979" max="9979" width="3.5" style="1" customWidth="1"/>
    <col min="9980" max="9980" width="11.5" style="1" customWidth="1"/>
    <col min="9981" max="9981" width="6.5" style="1" customWidth="1"/>
    <col min="9982" max="9982" width="10.5" style="1" customWidth="1"/>
    <col min="9983" max="9983" width="8.5" style="1" customWidth="1"/>
    <col min="9984" max="9984" width="13.5" style="1" customWidth="1"/>
    <col min="9985" max="9985" width="9.5" style="1" customWidth="1"/>
    <col min="9986" max="9997" width="6.09765625" style="1" customWidth="1"/>
    <col min="9998" max="10234" width="9" style="1"/>
    <col min="10235" max="10235" width="3.5" style="1" customWidth="1"/>
    <col min="10236" max="10236" width="11.5" style="1" customWidth="1"/>
    <col min="10237" max="10237" width="6.5" style="1" customWidth="1"/>
    <col min="10238" max="10238" width="10.5" style="1" customWidth="1"/>
    <col min="10239" max="10239" width="8.5" style="1" customWidth="1"/>
    <col min="10240" max="10240" width="13.5" style="1" customWidth="1"/>
    <col min="10241" max="10241" width="9.5" style="1" customWidth="1"/>
    <col min="10242" max="10253" width="6.09765625" style="1" customWidth="1"/>
    <col min="10254" max="10490" width="9" style="1"/>
    <col min="10491" max="10491" width="3.5" style="1" customWidth="1"/>
    <col min="10492" max="10492" width="11.5" style="1" customWidth="1"/>
    <col min="10493" max="10493" width="6.5" style="1" customWidth="1"/>
    <col min="10494" max="10494" width="10.5" style="1" customWidth="1"/>
    <col min="10495" max="10495" width="8.5" style="1" customWidth="1"/>
    <col min="10496" max="10496" width="13.5" style="1" customWidth="1"/>
    <col min="10497" max="10497" width="9.5" style="1" customWidth="1"/>
    <col min="10498" max="10509" width="6.09765625" style="1" customWidth="1"/>
    <col min="10510" max="10746" width="9" style="1"/>
    <col min="10747" max="10747" width="3.5" style="1" customWidth="1"/>
    <col min="10748" max="10748" width="11.5" style="1" customWidth="1"/>
    <col min="10749" max="10749" width="6.5" style="1" customWidth="1"/>
    <col min="10750" max="10750" width="10.5" style="1" customWidth="1"/>
    <col min="10751" max="10751" width="8.5" style="1" customWidth="1"/>
    <col min="10752" max="10752" width="13.5" style="1" customWidth="1"/>
    <col min="10753" max="10753" width="9.5" style="1" customWidth="1"/>
    <col min="10754" max="10765" width="6.09765625" style="1" customWidth="1"/>
    <col min="10766" max="11002" width="9" style="1"/>
    <col min="11003" max="11003" width="3.5" style="1" customWidth="1"/>
    <col min="11004" max="11004" width="11.5" style="1" customWidth="1"/>
    <col min="11005" max="11005" width="6.5" style="1" customWidth="1"/>
    <col min="11006" max="11006" width="10.5" style="1" customWidth="1"/>
    <col min="11007" max="11007" width="8.5" style="1" customWidth="1"/>
    <col min="11008" max="11008" width="13.5" style="1" customWidth="1"/>
    <col min="11009" max="11009" width="9.5" style="1" customWidth="1"/>
    <col min="11010" max="11021" width="6.09765625" style="1" customWidth="1"/>
    <col min="11022" max="11258" width="9" style="1"/>
    <col min="11259" max="11259" width="3.5" style="1" customWidth="1"/>
    <col min="11260" max="11260" width="11.5" style="1" customWidth="1"/>
    <col min="11261" max="11261" width="6.5" style="1" customWidth="1"/>
    <col min="11262" max="11262" width="10.5" style="1" customWidth="1"/>
    <col min="11263" max="11263" width="8.5" style="1" customWidth="1"/>
    <col min="11264" max="11264" width="13.5" style="1" customWidth="1"/>
    <col min="11265" max="11265" width="9.5" style="1" customWidth="1"/>
    <col min="11266" max="11277" width="6.09765625" style="1" customWidth="1"/>
    <col min="11278" max="11514" width="9" style="1"/>
    <col min="11515" max="11515" width="3.5" style="1" customWidth="1"/>
    <col min="11516" max="11516" width="11.5" style="1" customWidth="1"/>
    <col min="11517" max="11517" width="6.5" style="1" customWidth="1"/>
    <col min="11518" max="11518" width="10.5" style="1" customWidth="1"/>
    <col min="11519" max="11519" width="8.5" style="1" customWidth="1"/>
    <col min="11520" max="11520" width="13.5" style="1" customWidth="1"/>
    <col min="11521" max="11521" width="9.5" style="1" customWidth="1"/>
    <col min="11522" max="11533" width="6.09765625" style="1" customWidth="1"/>
    <col min="11534" max="11770" width="9" style="1"/>
    <col min="11771" max="11771" width="3.5" style="1" customWidth="1"/>
    <col min="11772" max="11772" width="11.5" style="1" customWidth="1"/>
    <col min="11773" max="11773" width="6.5" style="1" customWidth="1"/>
    <col min="11774" max="11774" width="10.5" style="1" customWidth="1"/>
    <col min="11775" max="11775" width="8.5" style="1" customWidth="1"/>
    <col min="11776" max="11776" width="13.5" style="1" customWidth="1"/>
    <col min="11777" max="11777" width="9.5" style="1" customWidth="1"/>
    <col min="11778" max="11789" width="6.09765625" style="1" customWidth="1"/>
    <col min="11790" max="12026" width="9" style="1"/>
    <col min="12027" max="12027" width="3.5" style="1" customWidth="1"/>
    <col min="12028" max="12028" width="11.5" style="1" customWidth="1"/>
    <col min="12029" max="12029" width="6.5" style="1" customWidth="1"/>
    <col min="12030" max="12030" width="10.5" style="1" customWidth="1"/>
    <col min="12031" max="12031" width="8.5" style="1" customWidth="1"/>
    <col min="12032" max="12032" width="13.5" style="1" customWidth="1"/>
    <col min="12033" max="12033" width="9.5" style="1" customWidth="1"/>
    <col min="12034" max="12045" width="6.09765625" style="1" customWidth="1"/>
    <col min="12046" max="12282" width="9" style="1"/>
    <col min="12283" max="12283" width="3.5" style="1" customWidth="1"/>
    <col min="12284" max="12284" width="11.5" style="1" customWidth="1"/>
    <col min="12285" max="12285" width="6.5" style="1" customWidth="1"/>
    <col min="12286" max="12286" width="10.5" style="1" customWidth="1"/>
    <col min="12287" max="12287" width="8.5" style="1" customWidth="1"/>
    <col min="12288" max="12288" width="13.5" style="1" customWidth="1"/>
    <col min="12289" max="12289" width="9.5" style="1" customWidth="1"/>
    <col min="12290" max="12301" width="6.09765625" style="1" customWidth="1"/>
    <col min="12302" max="12538" width="9" style="1"/>
    <col min="12539" max="12539" width="3.5" style="1" customWidth="1"/>
    <col min="12540" max="12540" width="11.5" style="1" customWidth="1"/>
    <col min="12541" max="12541" width="6.5" style="1" customWidth="1"/>
    <col min="12542" max="12542" width="10.5" style="1" customWidth="1"/>
    <col min="12543" max="12543" width="8.5" style="1" customWidth="1"/>
    <col min="12544" max="12544" width="13.5" style="1" customWidth="1"/>
    <col min="12545" max="12545" width="9.5" style="1" customWidth="1"/>
    <col min="12546" max="12557" width="6.09765625" style="1" customWidth="1"/>
    <col min="12558" max="12794" width="9" style="1"/>
    <col min="12795" max="12795" width="3.5" style="1" customWidth="1"/>
    <col min="12796" max="12796" width="11.5" style="1" customWidth="1"/>
    <col min="12797" max="12797" width="6.5" style="1" customWidth="1"/>
    <col min="12798" max="12798" width="10.5" style="1" customWidth="1"/>
    <col min="12799" max="12799" width="8.5" style="1" customWidth="1"/>
    <col min="12800" max="12800" width="13.5" style="1" customWidth="1"/>
    <col min="12801" max="12801" width="9.5" style="1" customWidth="1"/>
    <col min="12802" max="12813" width="6.09765625" style="1" customWidth="1"/>
    <col min="12814" max="13050" width="9" style="1"/>
    <col min="13051" max="13051" width="3.5" style="1" customWidth="1"/>
    <col min="13052" max="13052" width="11.5" style="1" customWidth="1"/>
    <col min="13053" max="13053" width="6.5" style="1" customWidth="1"/>
    <col min="13054" max="13054" width="10.5" style="1" customWidth="1"/>
    <col min="13055" max="13055" width="8.5" style="1" customWidth="1"/>
    <col min="13056" max="13056" width="13.5" style="1" customWidth="1"/>
    <col min="13057" max="13057" width="9.5" style="1" customWidth="1"/>
    <col min="13058" max="13069" width="6.09765625" style="1" customWidth="1"/>
    <col min="13070" max="13306" width="9" style="1"/>
    <col min="13307" max="13307" width="3.5" style="1" customWidth="1"/>
    <col min="13308" max="13308" width="11.5" style="1" customWidth="1"/>
    <col min="13309" max="13309" width="6.5" style="1" customWidth="1"/>
    <col min="13310" max="13310" width="10.5" style="1" customWidth="1"/>
    <col min="13311" max="13311" width="8.5" style="1" customWidth="1"/>
    <col min="13312" max="13312" width="13.5" style="1" customWidth="1"/>
    <col min="13313" max="13313" width="9.5" style="1" customWidth="1"/>
    <col min="13314" max="13325" width="6.09765625" style="1" customWidth="1"/>
    <col min="13326" max="13562" width="9" style="1"/>
    <col min="13563" max="13563" width="3.5" style="1" customWidth="1"/>
    <col min="13564" max="13564" width="11.5" style="1" customWidth="1"/>
    <col min="13565" max="13565" width="6.5" style="1" customWidth="1"/>
    <col min="13566" max="13566" width="10.5" style="1" customWidth="1"/>
    <col min="13567" max="13567" width="8.5" style="1" customWidth="1"/>
    <col min="13568" max="13568" width="13.5" style="1" customWidth="1"/>
    <col min="13569" max="13569" width="9.5" style="1" customWidth="1"/>
    <col min="13570" max="13581" width="6.09765625" style="1" customWidth="1"/>
    <col min="13582" max="13818" width="9" style="1"/>
    <col min="13819" max="13819" width="3.5" style="1" customWidth="1"/>
    <col min="13820" max="13820" width="11.5" style="1" customWidth="1"/>
    <col min="13821" max="13821" width="6.5" style="1" customWidth="1"/>
    <col min="13822" max="13822" width="10.5" style="1" customWidth="1"/>
    <col min="13823" max="13823" width="8.5" style="1" customWidth="1"/>
    <col min="13824" max="13824" width="13.5" style="1" customWidth="1"/>
    <col min="13825" max="13825" width="9.5" style="1" customWidth="1"/>
    <col min="13826" max="13837" width="6.09765625" style="1" customWidth="1"/>
    <col min="13838" max="14074" width="9" style="1"/>
    <col min="14075" max="14075" width="3.5" style="1" customWidth="1"/>
    <col min="14076" max="14076" width="11.5" style="1" customWidth="1"/>
    <col min="14077" max="14077" width="6.5" style="1" customWidth="1"/>
    <col min="14078" max="14078" width="10.5" style="1" customWidth="1"/>
    <col min="14079" max="14079" width="8.5" style="1" customWidth="1"/>
    <col min="14080" max="14080" width="13.5" style="1" customWidth="1"/>
    <col min="14081" max="14081" width="9.5" style="1" customWidth="1"/>
    <col min="14082" max="14093" width="6.09765625" style="1" customWidth="1"/>
    <col min="14094" max="14330" width="9" style="1"/>
    <col min="14331" max="14331" width="3.5" style="1" customWidth="1"/>
    <col min="14332" max="14332" width="11.5" style="1" customWidth="1"/>
    <col min="14333" max="14333" width="6.5" style="1" customWidth="1"/>
    <col min="14334" max="14334" width="10.5" style="1" customWidth="1"/>
    <col min="14335" max="14335" width="8.5" style="1" customWidth="1"/>
    <col min="14336" max="14336" width="13.5" style="1" customWidth="1"/>
    <col min="14337" max="14337" width="9.5" style="1" customWidth="1"/>
    <col min="14338" max="14349" width="6.09765625" style="1" customWidth="1"/>
    <col min="14350" max="14586" width="9" style="1"/>
    <col min="14587" max="14587" width="3.5" style="1" customWidth="1"/>
    <col min="14588" max="14588" width="11.5" style="1" customWidth="1"/>
    <col min="14589" max="14589" width="6.5" style="1" customWidth="1"/>
    <col min="14590" max="14590" width="10.5" style="1" customWidth="1"/>
    <col min="14591" max="14591" width="8.5" style="1" customWidth="1"/>
    <col min="14592" max="14592" width="13.5" style="1" customWidth="1"/>
    <col min="14593" max="14593" width="9.5" style="1" customWidth="1"/>
    <col min="14594" max="14605" width="6.09765625" style="1" customWidth="1"/>
    <col min="14606" max="14842" width="9" style="1"/>
    <col min="14843" max="14843" width="3.5" style="1" customWidth="1"/>
    <col min="14844" max="14844" width="11.5" style="1" customWidth="1"/>
    <col min="14845" max="14845" width="6.5" style="1" customWidth="1"/>
    <col min="14846" max="14846" width="10.5" style="1" customWidth="1"/>
    <col min="14847" max="14847" width="8.5" style="1" customWidth="1"/>
    <col min="14848" max="14848" width="13.5" style="1" customWidth="1"/>
    <col min="14849" max="14849" width="9.5" style="1" customWidth="1"/>
    <col min="14850" max="14861" width="6.09765625" style="1" customWidth="1"/>
    <col min="14862" max="15098" width="9" style="1"/>
    <col min="15099" max="15099" width="3.5" style="1" customWidth="1"/>
    <col min="15100" max="15100" width="11.5" style="1" customWidth="1"/>
    <col min="15101" max="15101" width="6.5" style="1" customWidth="1"/>
    <col min="15102" max="15102" width="10.5" style="1" customWidth="1"/>
    <col min="15103" max="15103" width="8.5" style="1" customWidth="1"/>
    <col min="15104" max="15104" width="13.5" style="1" customWidth="1"/>
    <col min="15105" max="15105" width="9.5" style="1" customWidth="1"/>
    <col min="15106" max="15117" width="6.09765625" style="1" customWidth="1"/>
    <col min="15118" max="15354" width="9" style="1"/>
    <col min="15355" max="15355" width="3.5" style="1" customWidth="1"/>
    <col min="15356" max="15356" width="11.5" style="1" customWidth="1"/>
    <col min="15357" max="15357" width="6.5" style="1" customWidth="1"/>
    <col min="15358" max="15358" width="10.5" style="1" customWidth="1"/>
    <col min="15359" max="15359" width="8.5" style="1" customWidth="1"/>
    <col min="15360" max="15360" width="13.5" style="1" customWidth="1"/>
    <col min="15361" max="15361" width="9.5" style="1" customWidth="1"/>
    <col min="15362" max="15373" width="6.09765625" style="1" customWidth="1"/>
    <col min="15374" max="15610" width="9" style="1"/>
    <col min="15611" max="15611" width="3.5" style="1" customWidth="1"/>
    <col min="15612" max="15612" width="11.5" style="1" customWidth="1"/>
    <col min="15613" max="15613" width="6.5" style="1" customWidth="1"/>
    <col min="15614" max="15614" width="10.5" style="1" customWidth="1"/>
    <col min="15615" max="15615" width="8.5" style="1" customWidth="1"/>
    <col min="15616" max="15616" width="13.5" style="1" customWidth="1"/>
    <col min="15617" max="15617" width="9.5" style="1" customWidth="1"/>
    <col min="15618" max="15629" width="6.09765625" style="1" customWidth="1"/>
    <col min="15630" max="15866" width="9" style="1"/>
    <col min="15867" max="15867" width="3.5" style="1" customWidth="1"/>
    <col min="15868" max="15868" width="11.5" style="1" customWidth="1"/>
    <col min="15869" max="15869" width="6.5" style="1" customWidth="1"/>
    <col min="15870" max="15870" width="10.5" style="1" customWidth="1"/>
    <col min="15871" max="15871" width="8.5" style="1" customWidth="1"/>
    <col min="15872" max="15872" width="13.5" style="1" customWidth="1"/>
    <col min="15873" max="15873" width="9.5" style="1" customWidth="1"/>
    <col min="15874" max="15885" width="6.09765625" style="1" customWidth="1"/>
    <col min="15886" max="16122" width="9" style="1"/>
    <col min="16123" max="16123" width="3.5" style="1" customWidth="1"/>
    <col min="16124" max="16124" width="11.5" style="1" customWidth="1"/>
    <col min="16125" max="16125" width="6.5" style="1" customWidth="1"/>
    <col min="16126" max="16126" width="10.5" style="1" customWidth="1"/>
    <col min="16127" max="16127" width="8.5" style="1" customWidth="1"/>
    <col min="16128" max="16128" width="13.5" style="1" customWidth="1"/>
    <col min="16129" max="16129" width="9.5" style="1" customWidth="1"/>
    <col min="16130" max="16141" width="6.09765625" style="1" customWidth="1"/>
    <col min="16142" max="16377" width="9" style="1"/>
    <col min="16378" max="16384" width="9" style="1" customWidth="1"/>
  </cols>
  <sheetData>
    <row r="1" spans="2:23" x14ac:dyDescent="0.25">
      <c r="B1" s="207" t="s">
        <v>318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</row>
    <row r="2" spans="2:23" x14ac:dyDescent="0.25">
      <c r="B2" s="207" t="s">
        <v>311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</row>
    <row r="3" spans="2:23" x14ac:dyDescent="0.25">
      <c r="B3" s="207" t="s">
        <v>333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</row>
    <row r="4" spans="2:23" ht="8.1" customHeight="1" x14ac:dyDescent="0.25"/>
    <row r="5" spans="2:23" ht="13.2" customHeight="1" x14ac:dyDescent="0.25"/>
    <row r="6" spans="2:23" x14ac:dyDescent="0.25">
      <c r="B6" s="208" t="s">
        <v>0</v>
      </c>
      <c r="C6" s="216" t="s">
        <v>159</v>
      </c>
      <c r="D6" s="18" t="s">
        <v>118</v>
      </c>
      <c r="E6" s="18" t="s">
        <v>119</v>
      </c>
      <c r="F6" s="18" t="s">
        <v>120</v>
      </c>
      <c r="G6" s="219" t="s">
        <v>152</v>
      </c>
      <c r="H6" s="220"/>
      <c r="I6" s="221"/>
      <c r="J6" s="18" t="s">
        <v>121</v>
      </c>
      <c r="K6" s="211" t="s">
        <v>122</v>
      </c>
      <c r="L6" s="212"/>
      <c r="M6" s="211" t="s">
        <v>123</v>
      </c>
      <c r="N6" s="212"/>
      <c r="O6" s="211" t="s">
        <v>124</v>
      </c>
      <c r="P6" s="212"/>
      <c r="Q6" s="211" t="s">
        <v>125</v>
      </c>
      <c r="R6" s="212"/>
      <c r="S6" s="211" t="s">
        <v>126</v>
      </c>
      <c r="T6" s="212"/>
      <c r="U6" s="18" t="s">
        <v>160</v>
      </c>
      <c r="V6" s="18" t="s">
        <v>157</v>
      </c>
      <c r="W6" s="208" t="s">
        <v>158</v>
      </c>
    </row>
    <row r="7" spans="2:23" x14ac:dyDescent="0.25">
      <c r="B7" s="215"/>
      <c r="C7" s="217"/>
      <c r="D7" s="19" t="s">
        <v>156</v>
      </c>
      <c r="E7" s="19" t="s">
        <v>127</v>
      </c>
      <c r="F7" s="19" t="s">
        <v>128</v>
      </c>
      <c r="G7" s="18" t="s">
        <v>150</v>
      </c>
      <c r="H7" s="18" t="s">
        <v>151</v>
      </c>
      <c r="I7" s="18" t="s">
        <v>1</v>
      </c>
      <c r="J7" s="19" t="s">
        <v>128</v>
      </c>
      <c r="K7" s="213" t="s">
        <v>121</v>
      </c>
      <c r="L7" s="214"/>
      <c r="M7" s="213" t="s">
        <v>121</v>
      </c>
      <c r="N7" s="214"/>
      <c r="O7" s="213" t="s">
        <v>129</v>
      </c>
      <c r="P7" s="214"/>
      <c r="Q7" s="213" t="s">
        <v>130</v>
      </c>
      <c r="R7" s="214"/>
      <c r="S7" s="213" t="s">
        <v>129</v>
      </c>
      <c r="T7" s="214"/>
      <c r="U7" s="20" t="s">
        <v>317</v>
      </c>
      <c r="V7" s="20" t="s">
        <v>317</v>
      </c>
      <c r="W7" s="209"/>
    </row>
    <row r="8" spans="2:23" x14ac:dyDescent="0.25">
      <c r="B8" s="209"/>
      <c r="C8" s="218"/>
      <c r="D8" s="20" t="s">
        <v>128</v>
      </c>
      <c r="E8" s="20" t="s">
        <v>131</v>
      </c>
      <c r="F8" s="20" t="s">
        <v>132</v>
      </c>
      <c r="G8" s="20" t="s">
        <v>133</v>
      </c>
      <c r="H8" s="20" t="s">
        <v>133</v>
      </c>
      <c r="I8" s="20" t="s">
        <v>133</v>
      </c>
      <c r="J8" s="20" t="s">
        <v>134</v>
      </c>
      <c r="K8" s="21" t="s">
        <v>135</v>
      </c>
      <c r="L8" s="21" t="s">
        <v>132</v>
      </c>
      <c r="M8" s="21" t="s">
        <v>135</v>
      </c>
      <c r="N8" s="21" t="s">
        <v>132</v>
      </c>
      <c r="O8" s="21" t="s">
        <v>135</v>
      </c>
      <c r="P8" s="21" t="s">
        <v>132</v>
      </c>
      <c r="Q8" s="21" t="s">
        <v>135</v>
      </c>
      <c r="R8" s="21" t="s">
        <v>132</v>
      </c>
      <c r="S8" s="21" t="s">
        <v>135</v>
      </c>
      <c r="T8" s="21" t="s">
        <v>132</v>
      </c>
      <c r="U8" s="21" t="s">
        <v>132</v>
      </c>
      <c r="V8" s="21" t="s">
        <v>132</v>
      </c>
      <c r="W8" s="21" t="s">
        <v>132</v>
      </c>
    </row>
    <row r="9" spans="2:23" x14ac:dyDescent="0.6">
      <c r="B9" s="6">
        <v>1</v>
      </c>
      <c r="C9" s="7" t="s">
        <v>281</v>
      </c>
      <c r="D9" s="10">
        <v>0</v>
      </c>
      <c r="E9" s="172">
        <v>4437.5</v>
      </c>
      <c r="F9" s="8">
        <v>23427</v>
      </c>
      <c r="G9" s="9">
        <v>77</v>
      </c>
      <c r="H9" s="9">
        <v>30.07</v>
      </c>
      <c r="I9" s="171">
        <f>SUM(G9:H9)</f>
        <v>107.07</v>
      </c>
      <c r="J9" s="8">
        <v>21</v>
      </c>
      <c r="K9" s="10"/>
      <c r="L9" s="10"/>
      <c r="M9" s="10">
        <v>4</v>
      </c>
      <c r="N9" s="10">
        <v>80</v>
      </c>
      <c r="O9" s="10"/>
      <c r="P9" s="10"/>
      <c r="Q9" s="10"/>
      <c r="R9" s="10"/>
      <c r="S9" s="10"/>
      <c r="T9" s="10"/>
      <c r="U9" s="10"/>
      <c r="V9" s="10"/>
      <c r="W9" s="10">
        <v>2</v>
      </c>
    </row>
    <row r="10" spans="2:23" x14ac:dyDescent="0.6">
      <c r="B10" s="22">
        <v>2</v>
      </c>
      <c r="C10" s="23" t="s">
        <v>282</v>
      </c>
      <c r="D10" s="166">
        <v>6</v>
      </c>
      <c r="E10" s="173">
        <v>5312.5</v>
      </c>
      <c r="F10" s="24">
        <v>14927</v>
      </c>
      <c r="G10" s="27">
        <v>109.16</v>
      </c>
      <c r="H10" s="169">
        <v>188.82</v>
      </c>
      <c r="I10" s="24">
        <f>SUM(G10:H10)</f>
        <v>297.98</v>
      </c>
      <c r="J10" s="170">
        <v>61</v>
      </c>
      <c r="K10" s="26"/>
      <c r="L10" s="26"/>
      <c r="M10" s="26"/>
      <c r="N10" s="26"/>
      <c r="O10" s="26">
        <v>1</v>
      </c>
      <c r="P10" s="26">
        <v>10</v>
      </c>
      <c r="Q10" s="26"/>
      <c r="R10" s="26"/>
      <c r="S10" s="26"/>
      <c r="T10" s="26"/>
      <c r="U10" s="26"/>
      <c r="V10" s="26">
        <v>1</v>
      </c>
      <c r="W10" s="26">
        <v>2</v>
      </c>
    </row>
    <row r="11" spans="2:23" x14ac:dyDescent="0.6">
      <c r="B11" s="11">
        <v>3</v>
      </c>
      <c r="C11" s="12" t="s">
        <v>283</v>
      </c>
      <c r="D11" s="168">
        <v>5</v>
      </c>
      <c r="E11" s="174">
        <v>4300</v>
      </c>
      <c r="F11" s="13">
        <v>12735</v>
      </c>
      <c r="G11" s="14">
        <v>60.5</v>
      </c>
      <c r="H11" s="14">
        <v>102.5</v>
      </c>
      <c r="I11" s="13">
        <f t="shared" ref="I11:I22" si="0">SUM(G11:H11)</f>
        <v>163</v>
      </c>
      <c r="J11" s="13">
        <v>21</v>
      </c>
      <c r="K11" s="15"/>
      <c r="L11" s="15"/>
      <c r="M11" s="15"/>
      <c r="N11" s="15"/>
      <c r="O11" s="15">
        <v>1</v>
      </c>
      <c r="P11" s="15">
        <v>7</v>
      </c>
      <c r="Q11" s="15"/>
      <c r="R11" s="15"/>
      <c r="S11" s="15"/>
      <c r="T11" s="15"/>
      <c r="U11" s="15"/>
      <c r="V11" s="15"/>
      <c r="W11" s="15">
        <v>2</v>
      </c>
    </row>
    <row r="12" spans="2:23" x14ac:dyDescent="0.6">
      <c r="B12" s="22">
        <v>4</v>
      </c>
      <c r="C12" s="23" t="s">
        <v>284</v>
      </c>
      <c r="D12" s="167">
        <v>4</v>
      </c>
      <c r="E12" s="173">
        <v>3908</v>
      </c>
      <c r="F12" s="24">
        <v>9548</v>
      </c>
      <c r="G12" s="25">
        <v>1500</v>
      </c>
      <c r="H12" s="26">
        <v>322</v>
      </c>
      <c r="I12" s="24">
        <f t="shared" si="0"/>
        <v>1822</v>
      </c>
      <c r="J12" s="26">
        <v>155</v>
      </c>
      <c r="K12" s="26"/>
      <c r="L12" s="26"/>
      <c r="M12" s="26"/>
      <c r="N12" s="26"/>
      <c r="O12" s="26">
        <v>4</v>
      </c>
      <c r="P12" s="26">
        <v>67</v>
      </c>
      <c r="Q12" s="26"/>
      <c r="R12" s="26"/>
      <c r="S12" s="26"/>
      <c r="T12" s="26"/>
      <c r="U12" s="26"/>
      <c r="V12" s="26"/>
      <c r="W12" s="26">
        <v>3</v>
      </c>
    </row>
    <row r="13" spans="2:23" x14ac:dyDescent="0.6">
      <c r="B13" s="11">
        <v>5</v>
      </c>
      <c r="C13" s="12" t="s">
        <v>285</v>
      </c>
      <c r="D13" s="168">
        <v>4</v>
      </c>
      <c r="E13" s="174">
        <v>1381.25</v>
      </c>
      <c r="F13" s="13">
        <v>3186</v>
      </c>
      <c r="G13" s="16">
        <v>431.38</v>
      </c>
      <c r="H13" s="15">
        <v>18.75</v>
      </c>
      <c r="I13" s="13">
        <f t="shared" si="0"/>
        <v>450.13</v>
      </c>
      <c r="J13" s="15">
        <v>39</v>
      </c>
      <c r="K13" s="15">
        <v>1</v>
      </c>
      <c r="L13" s="15">
        <v>20</v>
      </c>
      <c r="M13" s="15"/>
      <c r="N13" s="15"/>
      <c r="O13" s="15">
        <v>2</v>
      </c>
      <c r="P13" s="15">
        <v>14</v>
      </c>
      <c r="Q13" s="15"/>
      <c r="R13" s="15"/>
      <c r="S13" s="15"/>
      <c r="T13" s="15"/>
      <c r="U13" s="15"/>
      <c r="V13" s="15"/>
      <c r="W13" s="15">
        <v>2</v>
      </c>
    </row>
    <row r="14" spans="2:23" x14ac:dyDescent="0.6">
      <c r="B14" s="22">
        <v>6</v>
      </c>
      <c r="C14" s="23" t="s">
        <v>286</v>
      </c>
      <c r="D14" s="167">
        <v>4</v>
      </c>
      <c r="E14" s="173">
        <v>2500</v>
      </c>
      <c r="F14" s="24">
        <v>14410</v>
      </c>
      <c r="G14" s="25">
        <v>12.4</v>
      </c>
      <c r="H14" s="26">
        <v>20</v>
      </c>
      <c r="I14" s="24">
        <f t="shared" si="0"/>
        <v>32.4</v>
      </c>
      <c r="J14" s="26">
        <v>19</v>
      </c>
      <c r="K14" s="26"/>
      <c r="L14" s="26"/>
      <c r="M14" s="26">
        <v>2</v>
      </c>
      <c r="N14" s="26">
        <v>40</v>
      </c>
      <c r="O14" s="26">
        <v>2</v>
      </c>
      <c r="P14" s="26">
        <v>20</v>
      </c>
      <c r="Q14" s="26"/>
      <c r="R14" s="26"/>
      <c r="S14" s="26"/>
      <c r="T14" s="26"/>
      <c r="U14" s="26"/>
      <c r="V14" s="26"/>
      <c r="W14" s="26">
        <v>2</v>
      </c>
    </row>
    <row r="15" spans="2:23" x14ac:dyDescent="0.6">
      <c r="B15" s="11">
        <v>7</v>
      </c>
      <c r="C15" s="12" t="s">
        <v>287</v>
      </c>
      <c r="D15" s="168">
        <v>12</v>
      </c>
      <c r="E15" s="174">
        <v>10783</v>
      </c>
      <c r="F15" s="13">
        <v>30251</v>
      </c>
      <c r="G15" s="16">
        <v>2882</v>
      </c>
      <c r="H15" s="15">
        <v>428</v>
      </c>
      <c r="I15" s="13">
        <f t="shared" si="0"/>
        <v>3310</v>
      </c>
      <c r="J15" s="15">
        <v>301</v>
      </c>
      <c r="K15" s="15"/>
      <c r="L15" s="15"/>
      <c r="M15" s="15">
        <v>1</v>
      </c>
      <c r="N15" s="15">
        <v>20</v>
      </c>
      <c r="O15" s="15">
        <v>7</v>
      </c>
      <c r="P15" s="15">
        <v>64</v>
      </c>
      <c r="Q15" s="15"/>
      <c r="R15" s="15"/>
      <c r="S15" s="15">
        <v>1</v>
      </c>
      <c r="T15" s="15">
        <v>30</v>
      </c>
      <c r="U15" s="15"/>
      <c r="V15" s="15"/>
      <c r="W15" s="15">
        <v>6</v>
      </c>
    </row>
    <row r="16" spans="2:23" x14ac:dyDescent="0.6">
      <c r="B16" s="22">
        <v>8</v>
      </c>
      <c r="C16" s="23" t="s">
        <v>288</v>
      </c>
      <c r="D16" s="167">
        <v>7</v>
      </c>
      <c r="E16" s="173">
        <v>10814</v>
      </c>
      <c r="F16" s="24">
        <v>8837</v>
      </c>
      <c r="G16" s="25">
        <v>3278</v>
      </c>
      <c r="H16" s="26">
        <v>1607.09</v>
      </c>
      <c r="I16" s="24">
        <f t="shared" si="0"/>
        <v>4885.09</v>
      </c>
      <c r="J16" s="26">
        <v>413</v>
      </c>
      <c r="K16" s="26">
        <v>1</v>
      </c>
      <c r="L16" s="26">
        <v>11</v>
      </c>
      <c r="M16" s="26">
        <v>1</v>
      </c>
      <c r="N16" s="26">
        <v>20</v>
      </c>
      <c r="O16" s="26">
        <v>2</v>
      </c>
      <c r="P16" s="26">
        <v>29</v>
      </c>
      <c r="Q16" s="26">
        <v>1</v>
      </c>
      <c r="R16" s="26">
        <v>15</v>
      </c>
      <c r="S16" s="26"/>
      <c r="T16" s="26"/>
      <c r="U16" s="26">
        <v>10</v>
      </c>
      <c r="V16" s="26"/>
      <c r="W16" s="26">
        <v>6</v>
      </c>
    </row>
    <row r="17" spans="2:23" x14ac:dyDescent="0.6">
      <c r="B17" s="11">
        <v>9</v>
      </c>
      <c r="C17" s="12" t="s">
        <v>289</v>
      </c>
      <c r="D17" s="168">
        <v>7</v>
      </c>
      <c r="E17" s="174">
        <v>6570</v>
      </c>
      <c r="F17" s="13">
        <v>17185</v>
      </c>
      <c r="G17" s="16">
        <v>1361</v>
      </c>
      <c r="H17" s="15">
        <v>1080.6600000000001</v>
      </c>
      <c r="I17" s="13">
        <f t="shared" si="0"/>
        <v>2441.66</v>
      </c>
      <c r="J17" s="15">
        <v>323</v>
      </c>
      <c r="K17" s="15"/>
      <c r="L17" s="15"/>
      <c r="M17" s="15">
        <v>2</v>
      </c>
      <c r="N17" s="15">
        <v>40</v>
      </c>
      <c r="O17" s="15">
        <v>2</v>
      </c>
      <c r="P17" s="15">
        <v>22</v>
      </c>
      <c r="Q17" s="15">
        <v>1</v>
      </c>
      <c r="R17" s="15">
        <v>20</v>
      </c>
      <c r="S17" s="15"/>
      <c r="T17" s="15"/>
      <c r="U17" s="15"/>
      <c r="V17" s="15"/>
      <c r="W17" s="15">
        <v>7</v>
      </c>
    </row>
    <row r="18" spans="2:23" x14ac:dyDescent="0.6">
      <c r="B18" s="22">
        <v>10</v>
      </c>
      <c r="C18" s="23" t="s">
        <v>290</v>
      </c>
      <c r="D18" s="167">
        <v>6</v>
      </c>
      <c r="E18" s="173">
        <v>2363.75</v>
      </c>
      <c r="F18" s="24">
        <v>6726</v>
      </c>
      <c r="G18" s="25">
        <v>816</v>
      </c>
      <c r="H18" s="26">
        <v>275.7</v>
      </c>
      <c r="I18" s="24">
        <f t="shared" si="0"/>
        <v>1091.7</v>
      </c>
      <c r="J18" s="26">
        <v>172</v>
      </c>
      <c r="K18" s="26"/>
      <c r="L18" s="26"/>
      <c r="M18" s="26"/>
      <c r="N18" s="26"/>
      <c r="O18" s="26">
        <v>3</v>
      </c>
      <c r="P18" s="26">
        <v>22</v>
      </c>
      <c r="Q18" s="26"/>
      <c r="R18" s="26"/>
      <c r="S18" s="26"/>
      <c r="T18" s="26"/>
      <c r="U18" s="26"/>
      <c r="V18" s="26">
        <v>2</v>
      </c>
      <c r="W18" s="26">
        <v>6</v>
      </c>
    </row>
    <row r="19" spans="2:23" x14ac:dyDescent="0.6">
      <c r="B19" s="11">
        <v>11</v>
      </c>
      <c r="C19" s="12" t="s">
        <v>291</v>
      </c>
      <c r="D19" s="168">
        <v>6</v>
      </c>
      <c r="E19" s="174">
        <v>4750</v>
      </c>
      <c r="F19" s="13">
        <v>25117</v>
      </c>
      <c r="G19" s="16">
        <v>163.59</v>
      </c>
      <c r="H19" s="15">
        <v>57.25</v>
      </c>
      <c r="I19" s="13">
        <f t="shared" si="0"/>
        <v>220.84</v>
      </c>
      <c r="J19" s="15">
        <v>45</v>
      </c>
      <c r="K19" s="15"/>
      <c r="L19" s="15"/>
      <c r="M19" s="15"/>
      <c r="N19" s="15"/>
      <c r="O19" s="15">
        <v>9</v>
      </c>
      <c r="P19" s="15">
        <v>76</v>
      </c>
      <c r="Q19" s="15"/>
      <c r="R19" s="15"/>
      <c r="S19" s="15"/>
      <c r="T19" s="15"/>
      <c r="U19" s="15"/>
      <c r="V19" s="15"/>
      <c r="W19" s="15">
        <v>2</v>
      </c>
    </row>
    <row r="20" spans="2:23" x14ac:dyDescent="0.6">
      <c r="B20" s="22">
        <v>12</v>
      </c>
      <c r="C20" s="23" t="s">
        <v>292</v>
      </c>
      <c r="D20" s="167">
        <v>5</v>
      </c>
      <c r="E20" s="175">
        <v>5187.5</v>
      </c>
      <c r="F20" s="24">
        <v>15103</v>
      </c>
      <c r="G20" s="25">
        <v>57.32</v>
      </c>
      <c r="H20" s="26">
        <v>262.57</v>
      </c>
      <c r="I20" s="24">
        <f t="shared" si="0"/>
        <v>319.89</v>
      </c>
      <c r="J20" s="26">
        <v>44</v>
      </c>
      <c r="K20" s="26"/>
      <c r="L20" s="26"/>
      <c r="M20" s="26"/>
      <c r="N20" s="26"/>
      <c r="O20" s="26">
        <v>1</v>
      </c>
      <c r="P20" s="26">
        <v>10</v>
      </c>
      <c r="Q20" s="26"/>
      <c r="R20" s="26"/>
      <c r="S20" s="26"/>
      <c r="T20" s="26"/>
      <c r="U20" s="26"/>
      <c r="V20" s="26"/>
      <c r="W20" s="26">
        <v>1</v>
      </c>
    </row>
    <row r="21" spans="2:23" x14ac:dyDescent="0.6">
      <c r="B21" s="11">
        <v>13</v>
      </c>
      <c r="C21" s="12" t="s">
        <v>293</v>
      </c>
      <c r="D21" s="168">
        <v>8</v>
      </c>
      <c r="E21" s="176">
        <v>5437.5</v>
      </c>
      <c r="F21" s="13">
        <v>10823</v>
      </c>
      <c r="G21" s="16">
        <v>1642</v>
      </c>
      <c r="H21" s="15">
        <v>475</v>
      </c>
      <c r="I21" s="13">
        <f t="shared" si="0"/>
        <v>2117</v>
      </c>
      <c r="J21" s="15">
        <v>265</v>
      </c>
      <c r="K21" s="15"/>
      <c r="L21" s="15"/>
      <c r="M21" s="15"/>
      <c r="N21" s="15"/>
      <c r="O21" s="15">
        <v>3</v>
      </c>
      <c r="P21" s="15">
        <v>24</v>
      </c>
      <c r="Q21" s="15">
        <v>1</v>
      </c>
      <c r="R21" s="15">
        <v>20</v>
      </c>
      <c r="S21" s="15">
        <v>1</v>
      </c>
      <c r="T21" s="15">
        <v>30</v>
      </c>
      <c r="U21" s="15"/>
      <c r="V21" s="15">
        <v>1</v>
      </c>
      <c r="W21" s="15">
        <v>8</v>
      </c>
    </row>
    <row r="22" spans="2:23" x14ac:dyDescent="0.6">
      <c r="B22" s="22">
        <v>14</v>
      </c>
      <c r="C22" s="23" t="s">
        <v>294</v>
      </c>
      <c r="D22" s="167">
        <v>7</v>
      </c>
      <c r="E22" s="177">
        <v>7350</v>
      </c>
      <c r="F22" s="24">
        <v>22054</v>
      </c>
      <c r="G22" s="25">
        <v>169</v>
      </c>
      <c r="H22" s="26">
        <v>83.8</v>
      </c>
      <c r="I22" s="24">
        <f t="shared" si="0"/>
        <v>252.8</v>
      </c>
      <c r="J22" s="26">
        <v>61</v>
      </c>
      <c r="K22" s="26">
        <v>1</v>
      </c>
      <c r="L22" s="26">
        <v>15</v>
      </c>
      <c r="M22" s="26"/>
      <c r="N22" s="26"/>
      <c r="O22" s="26">
        <v>6</v>
      </c>
      <c r="P22" s="26">
        <v>64</v>
      </c>
      <c r="Q22" s="26"/>
      <c r="R22" s="26"/>
      <c r="S22" s="26"/>
      <c r="T22" s="26"/>
      <c r="U22" s="26"/>
      <c r="V22" s="26">
        <v>1</v>
      </c>
      <c r="W22" s="26">
        <v>2</v>
      </c>
    </row>
    <row r="23" spans="2:23" ht="24" thickBot="1" x14ac:dyDescent="0.3">
      <c r="B23" s="210" t="s">
        <v>1</v>
      </c>
      <c r="C23" s="210"/>
      <c r="D23" s="17">
        <f t="shared" ref="D23:K23" si="1">SUM(D9:D22)</f>
        <v>81</v>
      </c>
      <c r="E23" s="17">
        <f t="shared" si="1"/>
        <v>75095</v>
      </c>
      <c r="F23" s="17">
        <f t="shared" si="1"/>
        <v>214329</v>
      </c>
      <c r="G23" s="17">
        <f t="shared" si="1"/>
        <v>12559.35</v>
      </c>
      <c r="H23" s="17">
        <f t="shared" si="1"/>
        <v>4952.2099999999991</v>
      </c>
      <c r="I23" s="17">
        <f>SUM(I9:I22)</f>
        <v>17511.560000000001</v>
      </c>
      <c r="J23" s="17">
        <f>SUM(J9:J22)</f>
        <v>1940</v>
      </c>
      <c r="K23" s="17">
        <f t="shared" si="1"/>
        <v>3</v>
      </c>
      <c r="L23" s="17">
        <f t="shared" ref="L23:T23" si="2">SUM(L9:L22)</f>
        <v>46</v>
      </c>
      <c r="M23" s="17">
        <f t="shared" si="2"/>
        <v>10</v>
      </c>
      <c r="N23" s="17">
        <f t="shared" si="2"/>
        <v>200</v>
      </c>
      <c r="O23" s="17">
        <f>SUM(O9:O22)</f>
        <v>43</v>
      </c>
      <c r="P23" s="17">
        <f>SUM(P9:P22)</f>
        <v>429</v>
      </c>
      <c r="Q23" s="17">
        <f t="shared" si="2"/>
        <v>3</v>
      </c>
      <c r="R23" s="17">
        <f t="shared" si="2"/>
        <v>55</v>
      </c>
      <c r="S23" s="17">
        <f t="shared" si="2"/>
        <v>2</v>
      </c>
      <c r="T23" s="17">
        <f t="shared" si="2"/>
        <v>60</v>
      </c>
      <c r="U23" s="17">
        <f>SUM(U9:U22)</f>
        <v>10</v>
      </c>
      <c r="V23" s="17">
        <f>SUM(V9:V22)</f>
        <v>5</v>
      </c>
      <c r="W23" s="17">
        <f>SUM(W9:W22)</f>
        <v>51</v>
      </c>
    </row>
    <row r="24" spans="2:23" ht="10.5" customHeight="1" thickTop="1" x14ac:dyDescent="0.25"/>
    <row r="25" spans="2:23" x14ac:dyDescent="0.35">
      <c r="B25" s="224" t="s">
        <v>319</v>
      </c>
      <c r="C25" s="224"/>
      <c r="D25" s="224"/>
      <c r="E25" s="224"/>
      <c r="F25" s="224"/>
      <c r="I25" s="5"/>
    </row>
    <row r="26" spans="2:23" x14ac:dyDescent="0.5">
      <c r="I26" s="4"/>
      <c r="J26" s="3"/>
      <c r="R26" s="222" t="s">
        <v>322</v>
      </c>
      <c r="S26" s="222"/>
      <c r="T26" s="222"/>
      <c r="U26" s="222"/>
      <c r="V26" s="222"/>
    </row>
    <row r="27" spans="2:23" x14ac:dyDescent="0.5">
      <c r="J27" s="3"/>
      <c r="R27" s="223" t="s">
        <v>332</v>
      </c>
      <c r="S27" s="223"/>
      <c r="T27" s="223"/>
      <c r="U27" s="223"/>
      <c r="V27" s="223"/>
    </row>
    <row r="28" spans="2:23" x14ac:dyDescent="0.5">
      <c r="R28" s="223" t="s">
        <v>330</v>
      </c>
      <c r="S28" s="223"/>
      <c r="T28" s="223"/>
      <c r="U28" s="223"/>
      <c r="V28" s="223"/>
    </row>
    <row r="29" spans="2:23" x14ac:dyDescent="0.25">
      <c r="R29" s="205" t="s">
        <v>331</v>
      </c>
      <c r="S29" s="206"/>
      <c r="T29" s="206"/>
      <c r="U29" s="206"/>
      <c r="V29" s="206"/>
    </row>
  </sheetData>
  <mergeCells count="23">
    <mergeCell ref="G6:I6"/>
    <mergeCell ref="R26:V26"/>
    <mergeCell ref="R27:V27"/>
    <mergeCell ref="R28:V28"/>
    <mergeCell ref="B25:F25"/>
    <mergeCell ref="K6:L6"/>
    <mergeCell ref="M6:N6"/>
    <mergeCell ref="R29:V29"/>
    <mergeCell ref="B2:W2"/>
    <mergeCell ref="B3:W3"/>
    <mergeCell ref="B1:W1"/>
    <mergeCell ref="W6:W7"/>
    <mergeCell ref="B23:C23"/>
    <mergeCell ref="O6:P6"/>
    <mergeCell ref="Q6:R6"/>
    <mergeCell ref="S6:T6"/>
    <mergeCell ref="K7:L7"/>
    <mergeCell ref="M7:N7"/>
    <mergeCell ref="O7:P7"/>
    <mergeCell ref="Q7:R7"/>
    <mergeCell ref="S7:T7"/>
    <mergeCell ref="B6:B8"/>
    <mergeCell ref="C6:C8"/>
  </mergeCells>
  <pageMargins left="0.12" right="0.12" top="0.32" bottom="0.12" header="0.3" footer="0.12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Z28"/>
  <sheetViews>
    <sheetView view="pageLayout" zoomScale="90" zoomScaleNormal="100" zoomScalePageLayoutView="90" workbookViewId="0">
      <selection activeCell="V8" sqref="V8"/>
    </sheetView>
  </sheetViews>
  <sheetFormatPr defaultRowHeight="23.4" x14ac:dyDescent="0.25"/>
  <cols>
    <col min="1" max="1" width="3.5" style="1" customWidth="1"/>
    <col min="2" max="2" width="11.5" style="1" customWidth="1"/>
    <col min="3" max="3" width="11" style="1" bestFit="1" customWidth="1"/>
    <col min="4" max="4" width="10" style="1" bestFit="1" customWidth="1"/>
    <col min="5" max="5" width="9" style="1" bestFit="1" customWidth="1"/>
    <col min="6" max="6" width="8" style="1" bestFit="1" customWidth="1"/>
    <col min="7" max="7" width="10" style="1" bestFit="1" customWidth="1"/>
    <col min="8" max="8" width="9" style="1" bestFit="1" customWidth="1"/>
    <col min="9" max="9" width="7.5" style="1" bestFit="1" customWidth="1"/>
    <col min="10" max="10" width="8" style="1" bestFit="1" customWidth="1"/>
    <col min="11" max="11" width="9" style="1" bestFit="1" customWidth="1"/>
    <col min="12" max="12" width="8" style="1" bestFit="1" customWidth="1"/>
    <col min="13" max="13" width="10" style="1" bestFit="1" customWidth="1"/>
    <col min="14" max="14" width="9" style="1" bestFit="1" customWidth="1"/>
    <col min="15" max="15" width="10" style="1" bestFit="1" customWidth="1"/>
    <col min="16" max="16" width="9" style="1" bestFit="1" customWidth="1"/>
    <col min="17" max="17" width="6.5" style="1" bestFit="1" customWidth="1"/>
    <col min="18" max="18" width="7.09765625" style="1" customWidth="1"/>
    <col min="19" max="19" width="11.5" style="1" hidden="1" customWidth="1"/>
    <col min="20" max="21" width="9" style="1"/>
    <col min="22" max="22" width="10" style="1" bestFit="1" customWidth="1"/>
    <col min="23" max="255" width="9" style="1"/>
    <col min="256" max="256" width="3.5" style="1" customWidth="1"/>
    <col min="257" max="257" width="16.5" style="1" customWidth="1"/>
    <col min="258" max="258" width="8.8984375" style="1" customWidth="1"/>
    <col min="259" max="273" width="7.09765625" style="1" customWidth="1"/>
    <col min="274" max="274" width="10" style="1" customWidth="1"/>
    <col min="275" max="275" width="8.5" style="1" customWidth="1"/>
    <col min="276" max="511" width="9" style="1"/>
    <col min="512" max="512" width="3.5" style="1" customWidth="1"/>
    <col min="513" max="513" width="16.5" style="1" customWidth="1"/>
    <col min="514" max="514" width="8.8984375" style="1" customWidth="1"/>
    <col min="515" max="529" width="7.09765625" style="1" customWidth="1"/>
    <col min="530" max="530" width="10" style="1" customWidth="1"/>
    <col min="531" max="531" width="8.5" style="1" customWidth="1"/>
    <col min="532" max="767" width="9" style="1"/>
    <col min="768" max="768" width="3.5" style="1" customWidth="1"/>
    <col min="769" max="769" width="16.5" style="1" customWidth="1"/>
    <col min="770" max="770" width="8.8984375" style="1" customWidth="1"/>
    <col min="771" max="785" width="7.09765625" style="1" customWidth="1"/>
    <col min="786" max="786" width="10" style="1" customWidth="1"/>
    <col min="787" max="787" width="8.5" style="1" customWidth="1"/>
    <col min="788" max="1023" width="9" style="1"/>
    <col min="1024" max="1024" width="3.5" style="1" customWidth="1"/>
    <col min="1025" max="1025" width="16.5" style="1" customWidth="1"/>
    <col min="1026" max="1026" width="8.8984375" style="1" customWidth="1"/>
    <col min="1027" max="1041" width="7.09765625" style="1" customWidth="1"/>
    <col min="1042" max="1042" width="10" style="1" customWidth="1"/>
    <col min="1043" max="1043" width="8.5" style="1" customWidth="1"/>
    <col min="1044" max="1279" width="9" style="1"/>
    <col min="1280" max="1280" width="3.5" style="1" customWidth="1"/>
    <col min="1281" max="1281" width="16.5" style="1" customWidth="1"/>
    <col min="1282" max="1282" width="8.8984375" style="1" customWidth="1"/>
    <col min="1283" max="1297" width="7.09765625" style="1" customWidth="1"/>
    <col min="1298" max="1298" width="10" style="1" customWidth="1"/>
    <col min="1299" max="1299" width="8.5" style="1" customWidth="1"/>
    <col min="1300" max="1535" width="9" style="1"/>
    <col min="1536" max="1536" width="3.5" style="1" customWidth="1"/>
    <col min="1537" max="1537" width="16.5" style="1" customWidth="1"/>
    <col min="1538" max="1538" width="8.8984375" style="1" customWidth="1"/>
    <col min="1539" max="1553" width="7.09765625" style="1" customWidth="1"/>
    <col min="1554" max="1554" width="10" style="1" customWidth="1"/>
    <col min="1555" max="1555" width="8.5" style="1" customWidth="1"/>
    <col min="1556" max="1791" width="9" style="1"/>
    <col min="1792" max="1792" width="3.5" style="1" customWidth="1"/>
    <col min="1793" max="1793" width="16.5" style="1" customWidth="1"/>
    <col min="1794" max="1794" width="8.8984375" style="1" customWidth="1"/>
    <col min="1795" max="1809" width="7.09765625" style="1" customWidth="1"/>
    <col min="1810" max="1810" width="10" style="1" customWidth="1"/>
    <col min="1811" max="1811" width="8.5" style="1" customWidth="1"/>
    <col min="1812" max="2047" width="9" style="1"/>
    <col min="2048" max="2048" width="3.5" style="1" customWidth="1"/>
    <col min="2049" max="2049" width="16.5" style="1" customWidth="1"/>
    <col min="2050" max="2050" width="8.8984375" style="1" customWidth="1"/>
    <col min="2051" max="2065" width="7.09765625" style="1" customWidth="1"/>
    <col min="2066" max="2066" width="10" style="1" customWidth="1"/>
    <col min="2067" max="2067" width="8.5" style="1" customWidth="1"/>
    <col min="2068" max="2303" width="9" style="1"/>
    <col min="2304" max="2304" width="3.5" style="1" customWidth="1"/>
    <col min="2305" max="2305" width="16.5" style="1" customWidth="1"/>
    <col min="2306" max="2306" width="8.8984375" style="1" customWidth="1"/>
    <col min="2307" max="2321" width="7.09765625" style="1" customWidth="1"/>
    <col min="2322" max="2322" width="10" style="1" customWidth="1"/>
    <col min="2323" max="2323" width="8.5" style="1" customWidth="1"/>
    <col min="2324" max="2559" width="9" style="1"/>
    <col min="2560" max="2560" width="3.5" style="1" customWidth="1"/>
    <col min="2561" max="2561" width="16.5" style="1" customWidth="1"/>
    <col min="2562" max="2562" width="8.8984375" style="1" customWidth="1"/>
    <col min="2563" max="2577" width="7.09765625" style="1" customWidth="1"/>
    <col min="2578" max="2578" width="10" style="1" customWidth="1"/>
    <col min="2579" max="2579" width="8.5" style="1" customWidth="1"/>
    <col min="2580" max="2815" width="9" style="1"/>
    <col min="2816" max="2816" width="3.5" style="1" customWidth="1"/>
    <col min="2817" max="2817" width="16.5" style="1" customWidth="1"/>
    <col min="2818" max="2818" width="8.8984375" style="1" customWidth="1"/>
    <col min="2819" max="2833" width="7.09765625" style="1" customWidth="1"/>
    <col min="2834" max="2834" width="10" style="1" customWidth="1"/>
    <col min="2835" max="2835" width="8.5" style="1" customWidth="1"/>
    <col min="2836" max="3071" width="9" style="1"/>
    <col min="3072" max="3072" width="3.5" style="1" customWidth="1"/>
    <col min="3073" max="3073" width="16.5" style="1" customWidth="1"/>
    <col min="3074" max="3074" width="8.8984375" style="1" customWidth="1"/>
    <col min="3075" max="3089" width="7.09765625" style="1" customWidth="1"/>
    <col min="3090" max="3090" width="10" style="1" customWidth="1"/>
    <col min="3091" max="3091" width="8.5" style="1" customWidth="1"/>
    <col min="3092" max="3327" width="9" style="1"/>
    <col min="3328" max="3328" width="3.5" style="1" customWidth="1"/>
    <col min="3329" max="3329" width="16.5" style="1" customWidth="1"/>
    <col min="3330" max="3330" width="8.8984375" style="1" customWidth="1"/>
    <col min="3331" max="3345" width="7.09765625" style="1" customWidth="1"/>
    <col min="3346" max="3346" width="10" style="1" customWidth="1"/>
    <col min="3347" max="3347" width="8.5" style="1" customWidth="1"/>
    <col min="3348" max="3583" width="9" style="1"/>
    <col min="3584" max="3584" width="3.5" style="1" customWidth="1"/>
    <col min="3585" max="3585" width="16.5" style="1" customWidth="1"/>
    <col min="3586" max="3586" width="8.8984375" style="1" customWidth="1"/>
    <col min="3587" max="3601" width="7.09765625" style="1" customWidth="1"/>
    <col min="3602" max="3602" width="10" style="1" customWidth="1"/>
    <col min="3603" max="3603" width="8.5" style="1" customWidth="1"/>
    <col min="3604" max="3839" width="9" style="1"/>
    <col min="3840" max="3840" width="3.5" style="1" customWidth="1"/>
    <col min="3841" max="3841" width="16.5" style="1" customWidth="1"/>
    <col min="3842" max="3842" width="8.8984375" style="1" customWidth="1"/>
    <col min="3843" max="3857" width="7.09765625" style="1" customWidth="1"/>
    <col min="3858" max="3858" width="10" style="1" customWidth="1"/>
    <col min="3859" max="3859" width="8.5" style="1" customWidth="1"/>
    <col min="3860" max="4095" width="9" style="1"/>
    <col min="4096" max="4096" width="3.5" style="1" customWidth="1"/>
    <col min="4097" max="4097" width="16.5" style="1" customWidth="1"/>
    <col min="4098" max="4098" width="8.8984375" style="1" customWidth="1"/>
    <col min="4099" max="4113" width="7.09765625" style="1" customWidth="1"/>
    <col min="4114" max="4114" width="10" style="1" customWidth="1"/>
    <col min="4115" max="4115" width="8.5" style="1" customWidth="1"/>
    <col min="4116" max="4351" width="9" style="1"/>
    <col min="4352" max="4352" width="3.5" style="1" customWidth="1"/>
    <col min="4353" max="4353" width="16.5" style="1" customWidth="1"/>
    <col min="4354" max="4354" width="8.8984375" style="1" customWidth="1"/>
    <col min="4355" max="4369" width="7.09765625" style="1" customWidth="1"/>
    <col min="4370" max="4370" width="10" style="1" customWidth="1"/>
    <col min="4371" max="4371" width="8.5" style="1" customWidth="1"/>
    <col min="4372" max="4607" width="9" style="1"/>
    <col min="4608" max="4608" width="3.5" style="1" customWidth="1"/>
    <col min="4609" max="4609" width="16.5" style="1" customWidth="1"/>
    <col min="4610" max="4610" width="8.8984375" style="1" customWidth="1"/>
    <col min="4611" max="4625" width="7.09765625" style="1" customWidth="1"/>
    <col min="4626" max="4626" width="10" style="1" customWidth="1"/>
    <col min="4627" max="4627" width="8.5" style="1" customWidth="1"/>
    <col min="4628" max="4863" width="9" style="1"/>
    <col min="4864" max="4864" width="3.5" style="1" customWidth="1"/>
    <col min="4865" max="4865" width="16.5" style="1" customWidth="1"/>
    <col min="4866" max="4866" width="8.8984375" style="1" customWidth="1"/>
    <col min="4867" max="4881" width="7.09765625" style="1" customWidth="1"/>
    <col min="4882" max="4882" width="10" style="1" customWidth="1"/>
    <col min="4883" max="4883" width="8.5" style="1" customWidth="1"/>
    <col min="4884" max="5119" width="9" style="1"/>
    <col min="5120" max="5120" width="3.5" style="1" customWidth="1"/>
    <col min="5121" max="5121" width="16.5" style="1" customWidth="1"/>
    <col min="5122" max="5122" width="8.8984375" style="1" customWidth="1"/>
    <col min="5123" max="5137" width="7.09765625" style="1" customWidth="1"/>
    <col min="5138" max="5138" width="10" style="1" customWidth="1"/>
    <col min="5139" max="5139" width="8.5" style="1" customWidth="1"/>
    <col min="5140" max="5375" width="9" style="1"/>
    <col min="5376" max="5376" width="3.5" style="1" customWidth="1"/>
    <col min="5377" max="5377" width="16.5" style="1" customWidth="1"/>
    <col min="5378" max="5378" width="8.8984375" style="1" customWidth="1"/>
    <col min="5379" max="5393" width="7.09765625" style="1" customWidth="1"/>
    <col min="5394" max="5394" width="10" style="1" customWidth="1"/>
    <col min="5395" max="5395" width="8.5" style="1" customWidth="1"/>
    <col min="5396" max="5631" width="9" style="1"/>
    <col min="5632" max="5632" width="3.5" style="1" customWidth="1"/>
    <col min="5633" max="5633" width="16.5" style="1" customWidth="1"/>
    <col min="5634" max="5634" width="8.8984375" style="1" customWidth="1"/>
    <col min="5635" max="5649" width="7.09765625" style="1" customWidth="1"/>
    <col min="5650" max="5650" width="10" style="1" customWidth="1"/>
    <col min="5651" max="5651" width="8.5" style="1" customWidth="1"/>
    <col min="5652" max="5887" width="9" style="1"/>
    <col min="5888" max="5888" width="3.5" style="1" customWidth="1"/>
    <col min="5889" max="5889" width="16.5" style="1" customWidth="1"/>
    <col min="5890" max="5890" width="8.8984375" style="1" customWidth="1"/>
    <col min="5891" max="5905" width="7.09765625" style="1" customWidth="1"/>
    <col min="5906" max="5906" width="10" style="1" customWidth="1"/>
    <col min="5907" max="5907" width="8.5" style="1" customWidth="1"/>
    <col min="5908" max="6143" width="9" style="1"/>
    <col min="6144" max="6144" width="3.5" style="1" customWidth="1"/>
    <col min="6145" max="6145" width="16.5" style="1" customWidth="1"/>
    <col min="6146" max="6146" width="8.8984375" style="1" customWidth="1"/>
    <col min="6147" max="6161" width="7.09765625" style="1" customWidth="1"/>
    <col min="6162" max="6162" width="10" style="1" customWidth="1"/>
    <col min="6163" max="6163" width="8.5" style="1" customWidth="1"/>
    <col min="6164" max="6399" width="9" style="1"/>
    <col min="6400" max="6400" width="3.5" style="1" customWidth="1"/>
    <col min="6401" max="6401" width="16.5" style="1" customWidth="1"/>
    <col min="6402" max="6402" width="8.8984375" style="1" customWidth="1"/>
    <col min="6403" max="6417" width="7.09765625" style="1" customWidth="1"/>
    <col min="6418" max="6418" width="10" style="1" customWidth="1"/>
    <col min="6419" max="6419" width="8.5" style="1" customWidth="1"/>
    <col min="6420" max="6655" width="9" style="1"/>
    <col min="6656" max="6656" width="3.5" style="1" customWidth="1"/>
    <col min="6657" max="6657" width="16.5" style="1" customWidth="1"/>
    <col min="6658" max="6658" width="8.8984375" style="1" customWidth="1"/>
    <col min="6659" max="6673" width="7.09765625" style="1" customWidth="1"/>
    <col min="6674" max="6674" width="10" style="1" customWidth="1"/>
    <col min="6675" max="6675" width="8.5" style="1" customWidth="1"/>
    <col min="6676" max="6911" width="9" style="1"/>
    <col min="6912" max="6912" width="3.5" style="1" customWidth="1"/>
    <col min="6913" max="6913" width="16.5" style="1" customWidth="1"/>
    <col min="6914" max="6914" width="8.8984375" style="1" customWidth="1"/>
    <col min="6915" max="6929" width="7.09765625" style="1" customWidth="1"/>
    <col min="6930" max="6930" width="10" style="1" customWidth="1"/>
    <col min="6931" max="6931" width="8.5" style="1" customWidth="1"/>
    <col min="6932" max="7167" width="9" style="1"/>
    <col min="7168" max="7168" width="3.5" style="1" customWidth="1"/>
    <col min="7169" max="7169" width="16.5" style="1" customWidth="1"/>
    <col min="7170" max="7170" width="8.8984375" style="1" customWidth="1"/>
    <col min="7171" max="7185" width="7.09765625" style="1" customWidth="1"/>
    <col min="7186" max="7186" width="10" style="1" customWidth="1"/>
    <col min="7187" max="7187" width="8.5" style="1" customWidth="1"/>
    <col min="7188" max="7423" width="9" style="1"/>
    <col min="7424" max="7424" width="3.5" style="1" customWidth="1"/>
    <col min="7425" max="7425" width="16.5" style="1" customWidth="1"/>
    <col min="7426" max="7426" width="8.8984375" style="1" customWidth="1"/>
    <col min="7427" max="7441" width="7.09765625" style="1" customWidth="1"/>
    <col min="7442" max="7442" width="10" style="1" customWidth="1"/>
    <col min="7443" max="7443" width="8.5" style="1" customWidth="1"/>
    <col min="7444" max="7679" width="9" style="1"/>
    <col min="7680" max="7680" width="3.5" style="1" customWidth="1"/>
    <col min="7681" max="7681" width="16.5" style="1" customWidth="1"/>
    <col min="7682" max="7682" width="8.8984375" style="1" customWidth="1"/>
    <col min="7683" max="7697" width="7.09765625" style="1" customWidth="1"/>
    <col min="7698" max="7698" width="10" style="1" customWidth="1"/>
    <col min="7699" max="7699" width="8.5" style="1" customWidth="1"/>
    <col min="7700" max="7935" width="9" style="1"/>
    <col min="7936" max="7936" width="3.5" style="1" customWidth="1"/>
    <col min="7937" max="7937" width="16.5" style="1" customWidth="1"/>
    <col min="7938" max="7938" width="8.8984375" style="1" customWidth="1"/>
    <col min="7939" max="7953" width="7.09765625" style="1" customWidth="1"/>
    <col min="7954" max="7954" width="10" style="1" customWidth="1"/>
    <col min="7955" max="7955" width="8.5" style="1" customWidth="1"/>
    <col min="7956" max="8191" width="9" style="1"/>
    <col min="8192" max="8192" width="3.5" style="1" customWidth="1"/>
    <col min="8193" max="8193" width="16.5" style="1" customWidth="1"/>
    <col min="8194" max="8194" width="8.8984375" style="1" customWidth="1"/>
    <col min="8195" max="8209" width="7.09765625" style="1" customWidth="1"/>
    <col min="8210" max="8210" width="10" style="1" customWidth="1"/>
    <col min="8211" max="8211" width="8.5" style="1" customWidth="1"/>
    <col min="8212" max="8447" width="9" style="1"/>
    <col min="8448" max="8448" width="3.5" style="1" customWidth="1"/>
    <col min="8449" max="8449" width="16.5" style="1" customWidth="1"/>
    <col min="8450" max="8450" width="8.8984375" style="1" customWidth="1"/>
    <col min="8451" max="8465" width="7.09765625" style="1" customWidth="1"/>
    <col min="8466" max="8466" width="10" style="1" customWidth="1"/>
    <col min="8467" max="8467" width="8.5" style="1" customWidth="1"/>
    <col min="8468" max="8703" width="9" style="1"/>
    <col min="8704" max="8704" width="3.5" style="1" customWidth="1"/>
    <col min="8705" max="8705" width="16.5" style="1" customWidth="1"/>
    <col min="8706" max="8706" width="8.8984375" style="1" customWidth="1"/>
    <col min="8707" max="8721" width="7.09765625" style="1" customWidth="1"/>
    <col min="8722" max="8722" width="10" style="1" customWidth="1"/>
    <col min="8723" max="8723" width="8.5" style="1" customWidth="1"/>
    <col min="8724" max="8959" width="9" style="1"/>
    <col min="8960" max="8960" width="3.5" style="1" customWidth="1"/>
    <col min="8961" max="8961" width="16.5" style="1" customWidth="1"/>
    <col min="8962" max="8962" width="8.8984375" style="1" customWidth="1"/>
    <col min="8963" max="8977" width="7.09765625" style="1" customWidth="1"/>
    <col min="8978" max="8978" width="10" style="1" customWidth="1"/>
    <col min="8979" max="8979" width="8.5" style="1" customWidth="1"/>
    <col min="8980" max="9215" width="9" style="1"/>
    <col min="9216" max="9216" width="3.5" style="1" customWidth="1"/>
    <col min="9217" max="9217" width="16.5" style="1" customWidth="1"/>
    <col min="9218" max="9218" width="8.8984375" style="1" customWidth="1"/>
    <col min="9219" max="9233" width="7.09765625" style="1" customWidth="1"/>
    <col min="9234" max="9234" width="10" style="1" customWidth="1"/>
    <col min="9235" max="9235" width="8.5" style="1" customWidth="1"/>
    <col min="9236" max="9471" width="9" style="1"/>
    <col min="9472" max="9472" width="3.5" style="1" customWidth="1"/>
    <col min="9473" max="9473" width="16.5" style="1" customWidth="1"/>
    <col min="9474" max="9474" width="8.8984375" style="1" customWidth="1"/>
    <col min="9475" max="9489" width="7.09765625" style="1" customWidth="1"/>
    <col min="9490" max="9490" width="10" style="1" customWidth="1"/>
    <col min="9491" max="9491" width="8.5" style="1" customWidth="1"/>
    <col min="9492" max="9727" width="9" style="1"/>
    <col min="9728" max="9728" width="3.5" style="1" customWidth="1"/>
    <col min="9729" max="9729" width="16.5" style="1" customWidth="1"/>
    <col min="9730" max="9730" width="8.8984375" style="1" customWidth="1"/>
    <col min="9731" max="9745" width="7.09765625" style="1" customWidth="1"/>
    <col min="9746" max="9746" width="10" style="1" customWidth="1"/>
    <col min="9747" max="9747" width="8.5" style="1" customWidth="1"/>
    <col min="9748" max="9983" width="9" style="1"/>
    <col min="9984" max="9984" width="3.5" style="1" customWidth="1"/>
    <col min="9985" max="9985" width="16.5" style="1" customWidth="1"/>
    <col min="9986" max="9986" width="8.8984375" style="1" customWidth="1"/>
    <col min="9987" max="10001" width="7.09765625" style="1" customWidth="1"/>
    <col min="10002" max="10002" width="10" style="1" customWidth="1"/>
    <col min="10003" max="10003" width="8.5" style="1" customWidth="1"/>
    <col min="10004" max="10239" width="9" style="1"/>
    <col min="10240" max="10240" width="3.5" style="1" customWidth="1"/>
    <col min="10241" max="10241" width="16.5" style="1" customWidth="1"/>
    <col min="10242" max="10242" width="8.8984375" style="1" customWidth="1"/>
    <col min="10243" max="10257" width="7.09765625" style="1" customWidth="1"/>
    <col min="10258" max="10258" width="10" style="1" customWidth="1"/>
    <col min="10259" max="10259" width="8.5" style="1" customWidth="1"/>
    <col min="10260" max="10495" width="9" style="1"/>
    <col min="10496" max="10496" width="3.5" style="1" customWidth="1"/>
    <col min="10497" max="10497" width="16.5" style="1" customWidth="1"/>
    <col min="10498" max="10498" width="8.8984375" style="1" customWidth="1"/>
    <col min="10499" max="10513" width="7.09765625" style="1" customWidth="1"/>
    <col min="10514" max="10514" width="10" style="1" customWidth="1"/>
    <col min="10515" max="10515" width="8.5" style="1" customWidth="1"/>
    <col min="10516" max="10751" width="9" style="1"/>
    <col min="10752" max="10752" width="3.5" style="1" customWidth="1"/>
    <col min="10753" max="10753" width="16.5" style="1" customWidth="1"/>
    <col min="10754" max="10754" width="8.8984375" style="1" customWidth="1"/>
    <col min="10755" max="10769" width="7.09765625" style="1" customWidth="1"/>
    <col min="10770" max="10770" width="10" style="1" customWidth="1"/>
    <col min="10771" max="10771" width="8.5" style="1" customWidth="1"/>
    <col min="10772" max="11007" width="9" style="1"/>
    <col min="11008" max="11008" width="3.5" style="1" customWidth="1"/>
    <col min="11009" max="11009" width="16.5" style="1" customWidth="1"/>
    <col min="11010" max="11010" width="8.8984375" style="1" customWidth="1"/>
    <col min="11011" max="11025" width="7.09765625" style="1" customWidth="1"/>
    <col min="11026" max="11026" width="10" style="1" customWidth="1"/>
    <col min="11027" max="11027" width="8.5" style="1" customWidth="1"/>
    <col min="11028" max="11263" width="9" style="1"/>
    <col min="11264" max="11264" width="3.5" style="1" customWidth="1"/>
    <col min="11265" max="11265" width="16.5" style="1" customWidth="1"/>
    <col min="11266" max="11266" width="8.8984375" style="1" customWidth="1"/>
    <col min="11267" max="11281" width="7.09765625" style="1" customWidth="1"/>
    <col min="11282" max="11282" width="10" style="1" customWidth="1"/>
    <col min="11283" max="11283" width="8.5" style="1" customWidth="1"/>
    <col min="11284" max="11519" width="9" style="1"/>
    <col min="11520" max="11520" width="3.5" style="1" customWidth="1"/>
    <col min="11521" max="11521" width="16.5" style="1" customWidth="1"/>
    <col min="11522" max="11522" width="8.8984375" style="1" customWidth="1"/>
    <col min="11523" max="11537" width="7.09765625" style="1" customWidth="1"/>
    <col min="11538" max="11538" width="10" style="1" customWidth="1"/>
    <col min="11539" max="11539" width="8.5" style="1" customWidth="1"/>
    <col min="11540" max="11775" width="9" style="1"/>
    <col min="11776" max="11776" width="3.5" style="1" customWidth="1"/>
    <col min="11777" max="11777" width="16.5" style="1" customWidth="1"/>
    <col min="11778" max="11778" width="8.8984375" style="1" customWidth="1"/>
    <col min="11779" max="11793" width="7.09765625" style="1" customWidth="1"/>
    <col min="11794" max="11794" width="10" style="1" customWidth="1"/>
    <col min="11795" max="11795" width="8.5" style="1" customWidth="1"/>
    <col min="11796" max="12031" width="9" style="1"/>
    <col min="12032" max="12032" width="3.5" style="1" customWidth="1"/>
    <col min="12033" max="12033" width="16.5" style="1" customWidth="1"/>
    <col min="12034" max="12034" width="8.8984375" style="1" customWidth="1"/>
    <col min="12035" max="12049" width="7.09765625" style="1" customWidth="1"/>
    <col min="12050" max="12050" width="10" style="1" customWidth="1"/>
    <col min="12051" max="12051" width="8.5" style="1" customWidth="1"/>
    <col min="12052" max="12287" width="9" style="1"/>
    <col min="12288" max="12288" width="3.5" style="1" customWidth="1"/>
    <col min="12289" max="12289" width="16.5" style="1" customWidth="1"/>
    <col min="12290" max="12290" width="8.8984375" style="1" customWidth="1"/>
    <col min="12291" max="12305" width="7.09765625" style="1" customWidth="1"/>
    <col min="12306" max="12306" width="10" style="1" customWidth="1"/>
    <col min="12307" max="12307" width="8.5" style="1" customWidth="1"/>
    <col min="12308" max="12543" width="9" style="1"/>
    <col min="12544" max="12544" width="3.5" style="1" customWidth="1"/>
    <col min="12545" max="12545" width="16.5" style="1" customWidth="1"/>
    <col min="12546" max="12546" width="8.8984375" style="1" customWidth="1"/>
    <col min="12547" max="12561" width="7.09765625" style="1" customWidth="1"/>
    <col min="12562" max="12562" width="10" style="1" customWidth="1"/>
    <col min="12563" max="12563" width="8.5" style="1" customWidth="1"/>
    <col min="12564" max="12799" width="9" style="1"/>
    <col min="12800" max="12800" width="3.5" style="1" customWidth="1"/>
    <col min="12801" max="12801" width="16.5" style="1" customWidth="1"/>
    <col min="12802" max="12802" width="8.8984375" style="1" customWidth="1"/>
    <col min="12803" max="12817" width="7.09765625" style="1" customWidth="1"/>
    <col min="12818" max="12818" width="10" style="1" customWidth="1"/>
    <col min="12819" max="12819" width="8.5" style="1" customWidth="1"/>
    <col min="12820" max="13055" width="9" style="1"/>
    <col min="13056" max="13056" width="3.5" style="1" customWidth="1"/>
    <col min="13057" max="13057" width="16.5" style="1" customWidth="1"/>
    <col min="13058" max="13058" width="8.8984375" style="1" customWidth="1"/>
    <col min="13059" max="13073" width="7.09765625" style="1" customWidth="1"/>
    <col min="13074" max="13074" width="10" style="1" customWidth="1"/>
    <col min="13075" max="13075" width="8.5" style="1" customWidth="1"/>
    <col min="13076" max="13311" width="9" style="1"/>
    <col min="13312" max="13312" width="3.5" style="1" customWidth="1"/>
    <col min="13313" max="13313" width="16.5" style="1" customWidth="1"/>
    <col min="13314" max="13314" width="8.8984375" style="1" customWidth="1"/>
    <col min="13315" max="13329" width="7.09765625" style="1" customWidth="1"/>
    <col min="13330" max="13330" width="10" style="1" customWidth="1"/>
    <col min="13331" max="13331" width="8.5" style="1" customWidth="1"/>
    <col min="13332" max="13567" width="9" style="1"/>
    <col min="13568" max="13568" width="3.5" style="1" customWidth="1"/>
    <col min="13569" max="13569" width="16.5" style="1" customWidth="1"/>
    <col min="13570" max="13570" width="8.8984375" style="1" customWidth="1"/>
    <col min="13571" max="13585" width="7.09765625" style="1" customWidth="1"/>
    <col min="13586" max="13586" width="10" style="1" customWidth="1"/>
    <col min="13587" max="13587" width="8.5" style="1" customWidth="1"/>
    <col min="13588" max="13823" width="9" style="1"/>
    <col min="13824" max="13824" width="3.5" style="1" customWidth="1"/>
    <col min="13825" max="13825" width="16.5" style="1" customWidth="1"/>
    <col min="13826" max="13826" width="8.8984375" style="1" customWidth="1"/>
    <col min="13827" max="13841" width="7.09765625" style="1" customWidth="1"/>
    <col min="13842" max="13842" width="10" style="1" customWidth="1"/>
    <col min="13843" max="13843" width="8.5" style="1" customWidth="1"/>
    <col min="13844" max="14079" width="9" style="1"/>
    <col min="14080" max="14080" width="3.5" style="1" customWidth="1"/>
    <col min="14081" max="14081" width="16.5" style="1" customWidth="1"/>
    <col min="14082" max="14082" width="8.8984375" style="1" customWidth="1"/>
    <col min="14083" max="14097" width="7.09765625" style="1" customWidth="1"/>
    <col min="14098" max="14098" width="10" style="1" customWidth="1"/>
    <col min="14099" max="14099" width="8.5" style="1" customWidth="1"/>
    <col min="14100" max="14335" width="9" style="1"/>
    <col min="14336" max="14336" width="3.5" style="1" customWidth="1"/>
    <col min="14337" max="14337" width="16.5" style="1" customWidth="1"/>
    <col min="14338" max="14338" width="8.8984375" style="1" customWidth="1"/>
    <col min="14339" max="14353" width="7.09765625" style="1" customWidth="1"/>
    <col min="14354" max="14354" width="10" style="1" customWidth="1"/>
    <col min="14355" max="14355" width="8.5" style="1" customWidth="1"/>
    <col min="14356" max="14591" width="9" style="1"/>
    <col min="14592" max="14592" width="3.5" style="1" customWidth="1"/>
    <col min="14593" max="14593" width="16.5" style="1" customWidth="1"/>
    <col min="14594" max="14594" width="8.8984375" style="1" customWidth="1"/>
    <col min="14595" max="14609" width="7.09765625" style="1" customWidth="1"/>
    <col min="14610" max="14610" width="10" style="1" customWidth="1"/>
    <col min="14611" max="14611" width="8.5" style="1" customWidth="1"/>
    <col min="14612" max="14847" width="9" style="1"/>
    <col min="14848" max="14848" width="3.5" style="1" customWidth="1"/>
    <col min="14849" max="14849" width="16.5" style="1" customWidth="1"/>
    <col min="14850" max="14850" width="8.8984375" style="1" customWidth="1"/>
    <col min="14851" max="14865" width="7.09765625" style="1" customWidth="1"/>
    <col min="14866" max="14866" width="10" style="1" customWidth="1"/>
    <col min="14867" max="14867" width="8.5" style="1" customWidth="1"/>
    <col min="14868" max="15103" width="9" style="1"/>
    <col min="15104" max="15104" width="3.5" style="1" customWidth="1"/>
    <col min="15105" max="15105" width="16.5" style="1" customWidth="1"/>
    <col min="15106" max="15106" width="8.8984375" style="1" customWidth="1"/>
    <col min="15107" max="15121" width="7.09765625" style="1" customWidth="1"/>
    <col min="15122" max="15122" width="10" style="1" customWidth="1"/>
    <col min="15123" max="15123" width="8.5" style="1" customWidth="1"/>
    <col min="15124" max="15359" width="9" style="1"/>
    <col min="15360" max="15360" width="3.5" style="1" customWidth="1"/>
    <col min="15361" max="15361" width="16.5" style="1" customWidth="1"/>
    <col min="15362" max="15362" width="8.8984375" style="1" customWidth="1"/>
    <col min="15363" max="15377" width="7.09765625" style="1" customWidth="1"/>
    <col min="15378" max="15378" width="10" style="1" customWidth="1"/>
    <col min="15379" max="15379" width="8.5" style="1" customWidth="1"/>
    <col min="15380" max="15615" width="9" style="1"/>
    <col min="15616" max="15616" width="3.5" style="1" customWidth="1"/>
    <col min="15617" max="15617" width="16.5" style="1" customWidth="1"/>
    <col min="15618" max="15618" width="8.8984375" style="1" customWidth="1"/>
    <col min="15619" max="15633" width="7.09765625" style="1" customWidth="1"/>
    <col min="15634" max="15634" width="10" style="1" customWidth="1"/>
    <col min="15635" max="15635" width="8.5" style="1" customWidth="1"/>
    <col min="15636" max="15871" width="9" style="1"/>
    <col min="15872" max="15872" width="3.5" style="1" customWidth="1"/>
    <col min="15873" max="15873" width="16.5" style="1" customWidth="1"/>
    <col min="15874" max="15874" width="8.8984375" style="1" customWidth="1"/>
    <col min="15875" max="15889" width="7.09765625" style="1" customWidth="1"/>
    <col min="15890" max="15890" width="10" style="1" customWidth="1"/>
    <col min="15891" max="15891" width="8.5" style="1" customWidth="1"/>
    <col min="15892" max="16127" width="9" style="1"/>
    <col min="16128" max="16128" width="3.5" style="1" customWidth="1"/>
    <col min="16129" max="16129" width="16.5" style="1" customWidth="1"/>
    <col min="16130" max="16130" width="8.8984375" style="1" customWidth="1"/>
    <col min="16131" max="16145" width="7.09765625" style="1" customWidth="1"/>
    <col min="16146" max="16146" width="10" style="1" customWidth="1"/>
    <col min="16147" max="16147" width="8.5" style="1" customWidth="1"/>
    <col min="16148" max="16383" width="9" style="1"/>
    <col min="16384" max="16384" width="9" style="1" customWidth="1"/>
  </cols>
  <sheetData>
    <row r="1" spans="1:26" x14ac:dyDescent="0.25">
      <c r="A1" s="207" t="s">
        <v>327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</row>
    <row r="2" spans="1:26" x14ac:dyDescent="0.25">
      <c r="A2" s="207" t="s">
        <v>311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</row>
    <row r="3" spans="1:26" x14ac:dyDescent="0.25">
      <c r="A3" s="207" t="s">
        <v>328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</row>
    <row r="4" spans="1:26" ht="8.1" customHeight="1" x14ac:dyDescent="0.25"/>
    <row r="5" spans="1:26" x14ac:dyDescent="0.25">
      <c r="A5" s="228" t="s">
        <v>0</v>
      </c>
      <c r="B5" s="228" t="s">
        <v>159</v>
      </c>
      <c r="C5" s="233" t="s">
        <v>136</v>
      </c>
      <c r="D5" s="234"/>
      <c r="E5" s="225" t="s">
        <v>137</v>
      </c>
      <c r="F5" s="226"/>
      <c r="G5" s="225" t="s">
        <v>138</v>
      </c>
      <c r="H5" s="226"/>
      <c r="I5" s="225" t="s">
        <v>139</v>
      </c>
      <c r="J5" s="226"/>
      <c r="K5" s="225" t="s">
        <v>140</v>
      </c>
      <c r="L5" s="226"/>
      <c r="M5" s="225" t="s">
        <v>141</v>
      </c>
      <c r="N5" s="226"/>
      <c r="O5" s="225" t="s">
        <v>142</v>
      </c>
      <c r="P5" s="226"/>
      <c r="Q5" s="225" t="s">
        <v>143</v>
      </c>
      <c r="R5" s="226"/>
      <c r="S5" s="2" t="s">
        <v>153</v>
      </c>
      <c r="V5" s="188" t="s">
        <v>314</v>
      </c>
    </row>
    <row r="6" spans="1:26" x14ac:dyDescent="0.25">
      <c r="A6" s="229"/>
      <c r="B6" s="231"/>
      <c r="C6" s="28" t="s">
        <v>119</v>
      </c>
      <c r="D6" s="28" t="s">
        <v>121</v>
      </c>
      <c r="E6" s="28" t="s">
        <v>119</v>
      </c>
      <c r="F6" s="28" t="s">
        <v>121</v>
      </c>
      <c r="G6" s="28" t="s">
        <v>119</v>
      </c>
      <c r="H6" s="28" t="s">
        <v>121</v>
      </c>
      <c r="I6" s="28" t="s">
        <v>119</v>
      </c>
      <c r="J6" s="28" t="s">
        <v>121</v>
      </c>
      <c r="K6" s="28" t="s">
        <v>119</v>
      </c>
      <c r="L6" s="28" t="s">
        <v>121</v>
      </c>
      <c r="M6" s="28" t="s">
        <v>119</v>
      </c>
      <c r="N6" s="28" t="s">
        <v>121</v>
      </c>
      <c r="O6" s="28" t="s">
        <v>119</v>
      </c>
      <c r="P6" s="28" t="s">
        <v>121</v>
      </c>
      <c r="Q6" s="28" t="s">
        <v>119</v>
      </c>
      <c r="R6" s="28" t="s">
        <v>121</v>
      </c>
      <c r="S6" s="2" t="s">
        <v>154</v>
      </c>
      <c r="V6" s="1" t="s">
        <v>316</v>
      </c>
    </row>
    <row r="7" spans="1:26" x14ac:dyDescent="0.25">
      <c r="A7" s="230"/>
      <c r="B7" s="232"/>
      <c r="C7" s="29" t="s">
        <v>133</v>
      </c>
      <c r="D7" s="29" t="s">
        <v>144</v>
      </c>
      <c r="E7" s="29" t="s">
        <v>133</v>
      </c>
      <c r="F7" s="29" t="s">
        <v>144</v>
      </c>
      <c r="G7" s="29" t="s">
        <v>133</v>
      </c>
      <c r="H7" s="29" t="s">
        <v>144</v>
      </c>
      <c r="I7" s="29" t="s">
        <v>133</v>
      </c>
      <c r="J7" s="29" t="s">
        <v>144</v>
      </c>
      <c r="K7" s="29" t="s">
        <v>133</v>
      </c>
      <c r="L7" s="29" t="s">
        <v>144</v>
      </c>
      <c r="M7" s="29" t="s">
        <v>133</v>
      </c>
      <c r="N7" s="29" t="s">
        <v>144</v>
      </c>
      <c r="O7" s="29" t="s">
        <v>133</v>
      </c>
      <c r="P7" s="29" t="s">
        <v>144</v>
      </c>
      <c r="Q7" s="29" t="s">
        <v>133</v>
      </c>
      <c r="R7" s="29" t="s">
        <v>144</v>
      </c>
      <c r="S7" s="2" t="s">
        <v>133</v>
      </c>
      <c r="V7" s="1" t="s">
        <v>2</v>
      </c>
      <c r="W7" s="1" t="s">
        <v>313</v>
      </c>
    </row>
    <row r="8" spans="1:26" x14ac:dyDescent="0.25">
      <c r="A8" s="30">
        <v>1</v>
      </c>
      <c r="B8" s="31" t="s">
        <v>281</v>
      </c>
      <c r="C8" s="32">
        <v>79</v>
      </c>
      <c r="D8" s="199">
        <v>4</v>
      </c>
      <c r="E8" s="32"/>
      <c r="F8" s="199"/>
      <c r="G8" s="32"/>
      <c r="H8" s="199"/>
      <c r="I8" s="32"/>
      <c r="J8" s="199"/>
      <c r="K8" s="32"/>
      <c r="L8" s="199"/>
      <c r="M8" s="32">
        <v>19.07</v>
      </c>
      <c r="N8" s="199">
        <v>12</v>
      </c>
      <c r="O8" s="32">
        <v>9</v>
      </c>
      <c r="P8" s="199">
        <v>5</v>
      </c>
      <c r="Q8" s="33"/>
      <c r="R8" s="204"/>
      <c r="S8" s="33">
        <v>3</v>
      </c>
      <c r="V8" s="178">
        <f>C8+E8+G8+I8+K8+M8+O8+Q8</f>
        <v>107.07</v>
      </c>
      <c r="W8" s="178">
        <f>D8+F8+H8+J8+L8+N8+P8+R8</f>
        <v>21</v>
      </c>
      <c r="Y8" s="189"/>
      <c r="Z8" s="1" t="s">
        <v>315</v>
      </c>
    </row>
    <row r="9" spans="1:26" x14ac:dyDescent="0.25">
      <c r="A9" s="38">
        <v>2</v>
      </c>
      <c r="B9" s="39" t="s">
        <v>282</v>
      </c>
      <c r="C9" s="40"/>
      <c r="D9" s="200"/>
      <c r="E9" s="40"/>
      <c r="F9" s="200"/>
      <c r="G9" s="40">
        <v>96.75</v>
      </c>
      <c r="H9" s="200">
        <v>13</v>
      </c>
      <c r="I9" s="40"/>
      <c r="J9" s="200"/>
      <c r="K9" s="40"/>
      <c r="L9" s="200"/>
      <c r="M9" s="40">
        <v>129.44999999999999</v>
      </c>
      <c r="N9" s="200">
        <v>41</v>
      </c>
      <c r="O9" s="40">
        <v>71.959999999999994</v>
      </c>
      <c r="P9" s="200">
        <v>7</v>
      </c>
      <c r="Q9" s="40"/>
      <c r="R9" s="200"/>
      <c r="S9" s="40">
        <f>รายพืช!K227</f>
        <v>0</v>
      </c>
      <c r="V9" s="178">
        <f t="shared" ref="V9:V21" si="0">C9+E9+G9+I9+K9+M9+O9+Q9</f>
        <v>298.15999999999997</v>
      </c>
      <c r="W9" s="178">
        <f t="shared" ref="W9:W21" si="1">D9+F9+H9+J9+L9+N9+P9+R9</f>
        <v>61</v>
      </c>
    </row>
    <row r="10" spans="1:26" x14ac:dyDescent="0.25">
      <c r="A10" s="34">
        <v>3</v>
      </c>
      <c r="B10" s="35" t="s">
        <v>283</v>
      </c>
      <c r="C10" s="36">
        <v>60</v>
      </c>
      <c r="D10" s="201">
        <v>2</v>
      </c>
      <c r="E10" s="36"/>
      <c r="F10" s="201"/>
      <c r="G10" s="36">
        <v>0.7</v>
      </c>
      <c r="H10" s="201">
        <v>2</v>
      </c>
      <c r="I10" s="36"/>
      <c r="J10" s="201"/>
      <c r="K10" s="36"/>
      <c r="L10" s="201"/>
      <c r="M10" s="36">
        <v>64</v>
      </c>
      <c r="N10" s="201">
        <v>11</v>
      </c>
      <c r="O10" s="36">
        <v>38</v>
      </c>
      <c r="P10" s="201">
        <v>6</v>
      </c>
      <c r="Q10" s="36"/>
      <c r="R10" s="201"/>
      <c r="S10" s="36">
        <v>21.25</v>
      </c>
      <c r="V10" s="179">
        <f t="shared" si="0"/>
        <v>162.69999999999999</v>
      </c>
      <c r="W10" s="178">
        <f t="shared" si="1"/>
        <v>21</v>
      </c>
    </row>
    <row r="11" spans="1:26" x14ac:dyDescent="0.25">
      <c r="A11" s="38">
        <v>4</v>
      </c>
      <c r="B11" s="39" t="s">
        <v>284</v>
      </c>
      <c r="C11" s="41">
        <v>1385</v>
      </c>
      <c r="D11" s="202">
        <v>62</v>
      </c>
      <c r="E11" s="41"/>
      <c r="F11" s="202"/>
      <c r="G11" s="41">
        <v>231.75</v>
      </c>
      <c r="H11" s="202">
        <v>28</v>
      </c>
      <c r="I11" s="41">
        <v>10.75</v>
      </c>
      <c r="J11" s="202">
        <v>2</v>
      </c>
      <c r="K11" s="41">
        <v>3</v>
      </c>
      <c r="L11" s="202">
        <v>1</v>
      </c>
      <c r="M11" s="41">
        <v>129.85</v>
      </c>
      <c r="N11" s="202">
        <v>46</v>
      </c>
      <c r="O11" s="41">
        <v>44</v>
      </c>
      <c r="P11" s="202">
        <v>13</v>
      </c>
      <c r="Q11" s="41">
        <v>17.5</v>
      </c>
      <c r="R11" s="202">
        <v>3</v>
      </c>
      <c r="S11" s="41">
        <v>1.75</v>
      </c>
      <c r="V11" s="178">
        <f t="shared" si="0"/>
        <v>1821.85</v>
      </c>
      <c r="W11" s="178">
        <f t="shared" si="1"/>
        <v>155</v>
      </c>
    </row>
    <row r="12" spans="1:26" x14ac:dyDescent="0.25">
      <c r="A12" s="34">
        <v>5</v>
      </c>
      <c r="B12" s="35" t="s">
        <v>285</v>
      </c>
      <c r="C12" s="36">
        <v>410</v>
      </c>
      <c r="D12" s="201">
        <v>13</v>
      </c>
      <c r="E12" s="36"/>
      <c r="F12" s="201"/>
      <c r="G12" s="36">
        <v>1</v>
      </c>
      <c r="H12" s="201">
        <v>2</v>
      </c>
      <c r="I12" s="36"/>
      <c r="J12" s="201"/>
      <c r="K12" s="36"/>
      <c r="L12" s="201"/>
      <c r="M12" s="36">
        <v>38.380000000000003</v>
      </c>
      <c r="N12" s="201">
        <v>23</v>
      </c>
      <c r="O12" s="36">
        <v>1</v>
      </c>
      <c r="P12" s="201">
        <v>1</v>
      </c>
      <c r="Q12" s="36"/>
      <c r="R12" s="201"/>
      <c r="S12" s="36">
        <v>0</v>
      </c>
      <c r="V12" s="178">
        <f t="shared" si="0"/>
        <v>450.38</v>
      </c>
      <c r="W12" s="178">
        <f t="shared" si="1"/>
        <v>39</v>
      </c>
    </row>
    <row r="13" spans="1:26" x14ac:dyDescent="0.25">
      <c r="A13" s="38">
        <v>6</v>
      </c>
      <c r="B13" s="39" t="s">
        <v>286</v>
      </c>
      <c r="C13" s="41"/>
      <c r="D13" s="202"/>
      <c r="E13" s="41"/>
      <c r="F13" s="202"/>
      <c r="G13" s="41"/>
      <c r="H13" s="202"/>
      <c r="I13" s="41"/>
      <c r="J13" s="202"/>
      <c r="K13" s="41"/>
      <c r="L13" s="202"/>
      <c r="M13" s="41">
        <v>28.75</v>
      </c>
      <c r="N13" s="202">
        <v>18</v>
      </c>
      <c r="O13" s="41">
        <v>3</v>
      </c>
      <c r="P13" s="202">
        <v>1</v>
      </c>
      <c r="Q13" s="41"/>
      <c r="R13" s="202"/>
      <c r="S13" s="41">
        <v>1.75</v>
      </c>
      <c r="V13" s="178">
        <f t="shared" si="0"/>
        <v>31.75</v>
      </c>
      <c r="W13" s="179">
        <f t="shared" si="1"/>
        <v>19</v>
      </c>
    </row>
    <row r="14" spans="1:26" x14ac:dyDescent="0.25">
      <c r="A14" s="34">
        <v>7</v>
      </c>
      <c r="B14" s="35" t="s">
        <v>287</v>
      </c>
      <c r="C14" s="36">
        <v>2933</v>
      </c>
      <c r="D14" s="201">
        <v>156</v>
      </c>
      <c r="E14" s="36"/>
      <c r="F14" s="201"/>
      <c r="G14" s="36">
        <v>36.72</v>
      </c>
      <c r="H14" s="201">
        <v>17</v>
      </c>
      <c r="I14" s="36"/>
      <c r="J14" s="201"/>
      <c r="K14" s="36">
        <v>0.25</v>
      </c>
      <c r="L14" s="201">
        <v>1</v>
      </c>
      <c r="M14" s="36">
        <v>280.75</v>
      </c>
      <c r="N14" s="201">
        <v>98</v>
      </c>
      <c r="O14" s="36">
        <v>58.71</v>
      </c>
      <c r="P14" s="201">
        <v>27</v>
      </c>
      <c r="Q14" s="36">
        <v>0.75</v>
      </c>
      <c r="R14" s="201">
        <v>2</v>
      </c>
      <c r="S14" s="36">
        <v>0</v>
      </c>
      <c r="V14" s="178">
        <f t="shared" si="0"/>
        <v>3310.18</v>
      </c>
      <c r="W14" s="178">
        <f t="shared" si="1"/>
        <v>301</v>
      </c>
    </row>
    <row r="15" spans="1:26" x14ac:dyDescent="0.25">
      <c r="A15" s="38">
        <v>8</v>
      </c>
      <c r="B15" s="39" t="s">
        <v>288</v>
      </c>
      <c r="C15" s="41">
        <v>3386</v>
      </c>
      <c r="D15" s="202">
        <v>161</v>
      </c>
      <c r="E15" s="41"/>
      <c r="F15" s="202"/>
      <c r="G15" s="41">
        <v>1220.74</v>
      </c>
      <c r="H15" s="202">
        <v>193</v>
      </c>
      <c r="I15" s="41"/>
      <c r="J15" s="202"/>
      <c r="K15" s="41"/>
      <c r="L15" s="202"/>
      <c r="M15" s="41">
        <v>243.85</v>
      </c>
      <c r="N15" s="202">
        <v>49</v>
      </c>
      <c r="O15" s="41">
        <v>29.15</v>
      </c>
      <c r="P15" s="202">
        <v>5</v>
      </c>
      <c r="Q15" s="41">
        <v>5.5</v>
      </c>
      <c r="R15" s="202">
        <v>5</v>
      </c>
      <c r="S15" s="36"/>
      <c r="V15" s="178">
        <f t="shared" si="0"/>
        <v>4885.24</v>
      </c>
      <c r="W15" s="178">
        <f t="shared" si="1"/>
        <v>413</v>
      </c>
    </row>
    <row r="16" spans="1:26" x14ac:dyDescent="0.25">
      <c r="A16" s="34">
        <v>9</v>
      </c>
      <c r="B16" s="35" t="s">
        <v>289</v>
      </c>
      <c r="C16" s="36">
        <v>1395</v>
      </c>
      <c r="D16" s="201">
        <v>79</v>
      </c>
      <c r="E16" s="36"/>
      <c r="F16" s="201"/>
      <c r="G16" s="36">
        <v>716.35</v>
      </c>
      <c r="H16" s="201">
        <v>137</v>
      </c>
      <c r="I16" s="36">
        <v>9</v>
      </c>
      <c r="J16" s="201">
        <v>2</v>
      </c>
      <c r="K16" s="36">
        <v>1</v>
      </c>
      <c r="L16" s="201">
        <v>1</v>
      </c>
      <c r="M16" s="36">
        <v>219.43</v>
      </c>
      <c r="N16" s="201">
        <v>75</v>
      </c>
      <c r="O16" s="36">
        <v>74.75</v>
      </c>
      <c r="P16" s="201">
        <v>21</v>
      </c>
      <c r="Q16" s="36">
        <v>26.5</v>
      </c>
      <c r="R16" s="201">
        <v>8</v>
      </c>
      <c r="S16" s="36"/>
      <c r="V16" s="178">
        <f t="shared" si="0"/>
        <v>2442.0299999999997</v>
      </c>
      <c r="W16" s="178">
        <f t="shared" si="1"/>
        <v>323</v>
      </c>
    </row>
    <row r="17" spans="1:23" x14ac:dyDescent="0.25">
      <c r="A17" s="38">
        <v>10</v>
      </c>
      <c r="B17" s="39" t="s">
        <v>290</v>
      </c>
      <c r="C17" s="41">
        <v>692</v>
      </c>
      <c r="D17" s="202">
        <v>37</v>
      </c>
      <c r="E17" s="41">
        <v>60</v>
      </c>
      <c r="F17" s="202">
        <v>1</v>
      </c>
      <c r="G17" s="41">
        <v>21.63</v>
      </c>
      <c r="H17" s="202">
        <v>14</v>
      </c>
      <c r="I17" s="41"/>
      <c r="J17" s="202"/>
      <c r="K17" s="41"/>
      <c r="L17" s="202"/>
      <c r="M17" s="41">
        <v>268.85000000000002</v>
      </c>
      <c r="N17" s="202">
        <v>98</v>
      </c>
      <c r="O17" s="41">
        <v>45.41</v>
      </c>
      <c r="P17" s="202">
        <v>19</v>
      </c>
      <c r="Q17" s="41">
        <v>4</v>
      </c>
      <c r="R17" s="202">
        <v>3</v>
      </c>
      <c r="S17" s="36"/>
      <c r="V17" s="178">
        <f t="shared" si="0"/>
        <v>1091.8900000000001</v>
      </c>
      <c r="W17" s="178">
        <f t="shared" si="1"/>
        <v>172</v>
      </c>
    </row>
    <row r="18" spans="1:23" x14ac:dyDescent="0.25">
      <c r="A18" s="34">
        <v>11</v>
      </c>
      <c r="B18" s="35" t="s">
        <v>291</v>
      </c>
      <c r="C18" s="36">
        <v>103</v>
      </c>
      <c r="D18" s="201">
        <v>3</v>
      </c>
      <c r="E18" s="36"/>
      <c r="F18" s="201"/>
      <c r="G18" s="36">
        <v>0.5</v>
      </c>
      <c r="H18" s="201">
        <v>1</v>
      </c>
      <c r="I18" s="36"/>
      <c r="J18" s="201"/>
      <c r="K18" s="36">
        <v>0.25</v>
      </c>
      <c r="L18" s="201">
        <v>1</v>
      </c>
      <c r="M18" s="36">
        <v>79.58</v>
      </c>
      <c r="N18" s="201">
        <v>37</v>
      </c>
      <c r="O18" s="36">
        <v>37.26</v>
      </c>
      <c r="P18" s="201">
        <v>3</v>
      </c>
      <c r="Q18" s="36"/>
      <c r="R18" s="201"/>
      <c r="S18" s="40">
        <v>28</v>
      </c>
      <c r="V18" s="178">
        <f t="shared" si="0"/>
        <v>220.58999999999997</v>
      </c>
      <c r="W18" s="178">
        <f t="shared" si="1"/>
        <v>45</v>
      </c>
    </row>
    <row r="19" spans="1:23" x14ac:dyDescent="0.25">
      <c r="A19" s="38">
        <v>12</v>
      </c>
      <c r="B19" s="39" t="s">
        <v>292</v>
      </c>
      <c r="C19" s="41"/>
      <c r="D19" s="202"/>
      <c r="E19" s="41"/>
      <c r="F19" s="202"/>
      <c r="G19" s="41">
        <v>4.07</v>
      </c>
      <c r="H19" s="202">
        <v>6</v>
      </c>
      <c r="I19" s="41"/>
      <c r="J19" s="202"/>
      <c r="K19" s="41"/>
      <c r="L19" s="202"/>
      <c r="M19" s="41">
        <v>112</v>
      </c>
      <c r="N19" s="202">
        <v>36</v>
      </c>
      <c r="O19" s="41">
        <v>204.25</v>
      </c>
      <c r="P19" s="202">
        <v>2</v>
      </c>
      <c r="Q19" s="41"/>
      <c r="R19" s="202"/>
      <c r="S19" s="36">
        <v>0</v>
      </c>
      <c r="V19" s="178">
        <f t="shared" si="0"/>
        <v>320.32</v>
      </c>
      <c r="W19" s="178">
        <f t="shared" si="1"/>
        <v>44</v>
      </c>
    </row>
    <row r="20" spans="1:23" x14ac:dyDescent="0.25">
      <c r="A20" s="34">
        <v>13</v>
      </c>
      <c r="B20" s="35" t="s">
        <v>293</v>
      </c>
      <c r="C20" s="36">
        <v>1667</v>
      </c>
      <c r="D20" s="201">
        <v>61</v>
      </c>
      <c r="E20" s="36"/>
      <c r="F20" s="201"/>
      <c r="G20" s="36">
        <v>37.21</v>
      </c>
      <c r="H20" s="201">
        <v>16</v>
      </c>
      <c r="I20" s="36">
        <v>10</v>
      </c>
      <c r="J20" s="201">
        <v>1</v>
      </c>
      <c r="K20" s="36"/>
      <c r="L20" s="201"/>
      <c r="M20" s="36">
        <v>365.57</v>
      </c>
      <c r="N20" s="201">
        <v>171</v>
      </c>
      <c r="O20" s="36">
        <v>37.04</v>
      </c>
      <c r="P20" s="201">
        <v>15</v>
      </c>
      <c r="Q20" s="36">
        <v>0.5</v>
      </c>
      <c r="R20" s="201">
        <v>1</v>
      </c>
      <c r="S20" s="40">
        <v>28</v>
      </c>
      <c r="V20" s="178">
        <f t="shared" si="0"/>
        <v>2117.3200000000002</v>
      </c>
      <c r="W20" s="178">
        <f t="shared" si="1"/>
        <v>265</v>
      </c>
    </row>
    <row r="21" spans="1:23" x14ac:dyDescent="0.25">
      <c r="A21" s="38">
        <v>14</v>
      </c>
      <c r="B21" s="39" t="s">
        <v>294</v>
      </c>
      <c r="C21" s="41"/>
      <c r="D21" s="202"/>
      <c r="E21" s="41">
        <v>42.75</v>
      </c>
      <c r="F21" s="202">
        <v>11</v>
      </c>
      <c r="G21" s="41">
        <v>39.799999999999997</v>
      </c>
      <c r="H21" s="202">
        <v>13</v>
      </c>
      <c r="I21" s="41">
        <v>2</v>
      </c>
      <c r="J21" s="202">
        <v>1</v>
      </c>
      <c r="K21" s="41">
        <v>3</v>
      </c>
      <c r="L21" s="202">
        <v>1</v>
      </c>
      <c r="M21" s="41">
        <v>158</v>
      </c>
      <c r="N21" s="202">
        <v>31</v>
      </c>
      <c r="O21" s="41">
        <v>6.5</v>
      </c>
      <c r="P21" s="202">
        <v>3</v>
      </c>
      <c r="Q21" s="41">
        <v>0.5</v>
      </c>
      <c r="R21" s="202">
        <v>1</v>
      </c>
      <c r="S21" s="36">
        <v>0</v>
      </c>
      <c r="V21" s="178">
        <f t="shared" si="0"/>
        <v>252.55</v>
      </c>
      <c r="W21" s="178">
        <f t="shared" si="1"/>
        <v>61</v>
      </c>
    </row>
    <row r="22" spans="1:23" ht="24" thickBot="1" x14ac:dyDescent="0.3">
      <c r="A22" s="227" t="s">
        <v>1</v>
      </c>
      <c r="B22" s="227"/>
      <c r="C22" s="37">
        <f t="shared" ref="C22:R22" si="2">SUM(C8:C21)</f>
        <v>12110</v>
      </c>
      <c r="D22" s="203">
        <f t="shared" si="2"/>
        <v>578</v>
      </c>
      <c r="E22" s="37">
        <f t="shared" si="2"/>
        <v>102.75</v>
      </c>
      <c r="F22" s="203">
        <f t="shared" si="2"/>
        <v>12</v>
      </c>
      <c r="G22" s="37">
        <f t="shared" si="2"/>
        <v>2407.2200000000003</v>
      </c>
      <c r="H22" s="203">
        <f t="shared" si="2"/>
        <v>442</v>
      </c>
      <c r="I22" s="37">
        <f t="shared" si="2"/>
        <v>31.75</v>
      </c>
      <c r="J22" s="203">
        <f t="shared" si="2"/>
        <v>6</v>
      </c>
      <c r="K22" s="37">
        <f t="shared" si="2"/>
        <v>7.5</v>
      </c>
      <c r="L22" s="203">
        <f t="shared" si="2"/>
        <v>5</v>
      </c>
      <c r="M22" s="37">
        <f t="shared" si="2"/>
        <v>2137.5299999999997</v>
      </c>
      <c r="N22" s="203">
        <f t="shared" si="2"/>
        <v>746</v>
      </c>
      <c r="O22" s="37">
        <f t="shared" si="2"/>
        <v>660.03</v>
      </c>
      <c r="P22" s="203">
        <f t="shared" si="2"/>
        <v>128</v>
      </c>
      <c r="Q22" s="37">
        <f t="shared" si="2"/>
        <v>55.25</v>
      </c>
      <c r="R22" s="203">
        <f t="shared" si="2"/>
        <v>23</v>
      </c>
      <c r="S22" s="37">
        <f t="shared" ref="S22" si="3">SUM(S8:S21)</f>
        <v>83.75</v>
      </c>
      <c r="V22" s="178">
        <f>SUM(V8:V21)</f>
        <v>17512.03</v>
      </c>
      <c r="W22" s="5">
        <f>SUM(W8:W21)</f>
        <v>1940</v>
      </c>
    </row>
    <row r="23" spans="1:23" ht="13.2" customHeight="1" thickTop="1" x14ac:dyDescent="0.25"/>
    <row r="24" spans="1:23" x14ac:dyDescent="0.35">
      <c r="A24" s="224" t="s">
        <v>319</v>
      </c>
      <c r="B24" s="224"/>
      <c r="C24" s="224"/>
      <c r="D24" s="224"/>
      <c r="R24" s="4"/>
      <c r="S24" s="4"/>
    </row>
    <row r="25" spans="1:23" x14ac:dyDescent="0.5">
      <c r="M25" s="222" t="s">
        <v>322</v>
      </c>
      <c r="N25" s="222"/>
      <c r="O25" s="222"/>
      <c r="P25" s="222"/>
      <c r="Q25" s="222"/>
      <c r="R25" s="4"/>
      <c r="S25" s="4"/>
    </row>
    <row r="26" spans="1:23" x14ac:dyDescent="0.5">
      <c r="M26" s="223" t="s">
        <v>329</v>
      </c>
      <c r="N26" s="223"/>
      <c r="O26" s="223"/>
      <c r="P26" s="223"/>
      <c r="Q26" s="223"/>
    </row>
    <row r="27" spans="1:23" x14ac:dyDescent="0.5">
      <c r="M27" s="223" t="s">
        <v>330</v>
      </c>
      <c r="N27" s="223"/>
      <c r="O27" s="223"/>
      <c r="P27" s="223"/>
      <c r="Q27" s="223"/>
    </row>
    <row r="28" spans="1:23" x14ac:dyDescent="0.25">
      <c r="M28" s="205" t="s">
        <v>331</v>
      </c>
      <c r="N28" s="205"/>
      <c r="O28" s="205"/>
      <c r="P28" s="205"/>
      <c r="Q28" s="205"/>
    </row>
  </sheetData>
  <mergeCells count="19">
    <mergeCell ref="M28:Q28"/>
    <mergeCell ref="M26:Q26"/>
    <mergeCell ref="M27:Q27"/>
    <mergeCell ref="M25:Q25"/>
    <mergeCell ref="A24:D24"/>
    <mergeCell ref="M5:N5"/>
    <mergeCell ref="O5:P5"/>
    <mergeCell ref="Q5:R5"/>
    <mergeCell ref="A22:B22"/>
    <mergeCell ref="A1:R1"/>
    <mergeCell ref="A2:R2"/>
    <mergeCell ref="A3:R3"/>
    <mergeCell ref="A5:A7"/>
    <mergeCell ref="B5:B7"/>
    <mergeCell ref="C5:D5"/>
    <mergeCell ref="E5:F5"/>
    <mergeCell ref="G5:H5"/>
    <mergeCell ref="I5:J5"/>
    <mergeCell ref="K5:L5"/>
  </mergeCells>
  <pageMargins left="0.33" right="0.15748031496063" top="0.23622047244094499" bottom="0.15748031496063" header="0.31496062992126" footer="0.196850393700787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I233"/>
  <sheetViews>
    <sheetView showWhiteSpace="0" zoomScale="90" zoomScaleNormal="90" zoomScalePageLayoutView="70" workbookViewId="0">
      <pane xSplit="2" ySplit="5" topLeftCell="R198" activePane="bottomRight" state="frozen"/>
      <selection pane="topRight" activeCell="C1" sqref="C1"/>
      <selection pane="bottomLeft" activeCell="A6" sqref="A6"/>
      <selection pane="bottomRight" activeCell="A202" sqref="A202:XFD202"/>
    </sheetView>
  </sheetViews>
  <sheetFormatPr defaultColWidth="9" defaultRowHeight="15.6" x14ac:dyDescent="0.4"/>
  <cols>
    <col min="1" max="1" width="4.09765625" style="118" customWidth="1"/>
    <col min="2" max="2" width="31.3984375" style="118" customWidth="1"/>
    <col min="3" max="3" width="9.5" style="118" customWidth="1"/>
    <col min="4" max="4" width="9.19921875" style="118" customWidth="1"/>
    <col min="5" max="5" width="9.5" style="118" customWidth="1"/>
    <col min="6" max="6" width="9.19921875" style="118" customWidth="1"/>
    <col min="7" max="7" width="9.5" style="198" bestFit="1" customWidth="1"/>
    <col min="8" max="8" width="7.09765625" style="118" bestFit="1" customWidth="1"/>
    <col min="9" max="9" width="9.5" style="198" bestFit="1" customWidth="1"/>
    <col min="10" max="10" width="7.5" style="118" bestFit="1" customWidth="1"/>
    <col min="11" max="11" width="9.5" style="118" bestFit="1" customWidth="1"/>
    <col min="12" max="12" width="7.09765625" style="118" bestFit="1" customWidth="1"/>
    <col min="13" max="13" width="9.5" style="198" bestFit="1" customWidth="1"/>
    <col min="14" max="14" width="7.5" style="118" bestFit="1" customWidth="1"/>
    <col min="15" max="15" width="9.5" style="198" bestFit="1" customWidth="1"/>
    <col min="16" max="16" width="7.5" style="118" bestFit="1" customWidth="1"/>
    <col min="17" max="17" width="9.5" style="198" bestFit="1" customWidth="1"/>
    <col min="18" max="18" width="8.5" style="118" bestFit="1" customWidth="1"/>
    <col min="19" max="19" width="10.3984375" style="118" bestFit="1" customWidth="1"/>
    <col min="20" max="20" width="8.5" style="118" bestFit="1" customWidth="1"/>
    <col min="21" max="21" width="9.5" style="198" bestFit="1" customWidth="1"/>
    <col min="22" max="22" width="8.5" style="118" bestFit="1" customWidth="1"/>
    <col min="23" max="23" width="10.3984375" style="118" bestFit="1" customWidth="1"/>
    <col min="24" max="24" width="8.5" style="118" bestFit="1" customWidth="1"/>
    <col min="25" max="25" width="9.5" style="198" bestFit="1" customWidth="1"/>
    <col min="26" max="26" width="8.5" style="118" bestFit="1" customWidth="1"/>
    <col min="27" max="27" width="10.3984375" style="118" bestFit="1" customWidth="1"/>
    <col min="28" max="28" width="8.5" style="118" bestFit="1" customWidth="1"/>
    <col min="29" max="29" width="9.5" style="198" bestFit="1" customWidth="1"/>
    <col min="30" max="30" width="8.5" style="118" bestFit="1" customWidth="1"/>
    <col min="31" max="31" width="10.3984375" style="118" bestFit="1" customWidth="1"/>
    <col min="32" max="32" width="8.5" style="118" bestFit="1" customWidth="1"/>
    <col min="33" max="33" width="9.5" style="198" bestFit="1" customWidth="1"/>
    <col min="34" max="34" width="8.5" style="118" bestFit="1" customWidth="1"/>
    <col min="35" max="16384" width="9" style="118"/>
  </cols>
  <sheetData>
    <row r="1" spans="1:34" ht="26.4" x14ac:dyDescent="0.4">
      <c r="A1" s="235" t="s">
        <v>323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</row>
    <row r="2" spans="1:34" ht="26.4" x14ac:dyDescent="0.4">
      <c r="A2" s="193"/>
      <c r="B2" s="193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</row>
    <row r="3" spans="1:34" ht="20.399999999999999" x14ac:dyDescent="0.4">
      <c r="A3" s="242" t="s">
        <v>0</v>
      </c>
      <c r="B3" s="242" t="s">
        <v>161</v>
      </c>
      <c r="C3" s="238" t="s">
        <v>312</v>
      </c>
      <c r="D3" s="239"/>
      <c r="E3" s="238" t="s">
        <v>320</v>
      </c>
      <c r="F3" s="239"/>
      <c r="G3" s="236" t="s">
        <v>295</v>
      </c>
      <c r="H3" s="237"/>
      <c r="I3" s="240" t="s">
        <v>296</v>
      </c>
      <c r="J3" s="241"/>
      <c r="K3" s="236" t="s">
        <v>297</v>
      </c>
      <c r="L3" s="237"/>
      <c r="M3" s="240" t="s">
        <v>298</v>
      </c>
      <c r="N3" s="241"/>
      <c r="O3" s="236" t="s">
        <v>299</v>
      </c>
      <c r="P3" s="237"/>
      <c r="Q3" s="240" t="s">
        <v>300</v>
      </c>
      <c r="R3" s="241"/>
      <c r="S3" s="236" t="s">
        <v>301</v>
      </c>
      <c r="T3" s="237"/>
      <c r="U3" s="240" t="s">
        <v>302</v>
      </c>
      <c r="V3" s="241"/>
      <c r="W3" s="236" t="s">
        <v>303</v>
      </c>
      <c r="X3" s="237"/>
      <c r="Y3" s="240" t="s">
        <v>304</v>
      </c>
      <c r="Z3" s="241"/>
      <c r="AA3" s="236" t="s">
        <v>305</v>
      </c>
      <c r="AB3" s="237"/>
      <c r="AC3" s="240" t="s">
        <v>306</v>
      </c>
      <c r="AD3" s="241"/>
      <c r="AE3" s="236" t="s">
        <v>307</v>
      </c>
      <c r="AF3" s="237"/>
      <c r="AG3" s="240" t="s">
        <v>308</v>
      </c>
      <c r="AH3" s="241"/>
    </row>
    <row r="4" spans="1:34" ht="20.399999999999999" x14ac:dyDescent="0.4">
      <c r="A4" s="243"/>
      <c r="B4" s="243"/>
      <c r="C4" s="238" t="s">
        <v>1</v>
      </c>
      <c r="D4" s="239"/>
      <c r="E4" s="238" t="s">
        <v>1</v>
      </c>
      <c r="F4" s="239"/>
      <c r="G4" s="236" t="s">
        <v>1</v>
      </c>
      <c r="H4" s="237"/>
      <c r="I4" s="240" t="s">
        <v>1</v>
      </c>
      <c r="J4" s="241"/>
      <c r="K4" s="236" t="s">
        <v>1</v>
      </c>
      <c r="L4" s="237"/>
      <c r="M4" s="240" t="s">
        <v>1</v>
      </c>
      <c r="N4" s="241"/>
      <c r="O4" s="236" t="s">
        <v>1</v>
      </c>
      <c r="P4" s="237"/>
      <c r="Q4" s="240" t="s">
        <v>1</v>
      </c>
      <c r="R4" s="241"/>
      <c r="S4" s="236" t="s">
        <v>1</v>
      </c>
      <c r="T4" s="237"/>
      <c r="U4" s="240" t="s">
        <v>1</v>
      </c>
      <c r="V4" s="241"/>
      <c r="W4" s="236" t="s">
        <v>1</v>
      </c>
      <c r="X4" s="237"/>
      <c r="Y4" s="240" t="s">
        <v>1</v>
      </c>
      <c r="Z4" s="241"/>
      <c r="AA4" s="236" t="s">
        <v>1</v>
      </c>
      <c r="AB4" s="237"/>
      <c r="AC4" s="240" t="s">
        <v>1</v>
      </c>
      <c r="AD4" s="241"/>
      <c r="AE4" s="236" t="s">
        <v>1</v>
      </c>
      <c r="AF4" s="237"/>
      <c r="AG4" s="240" t="s">
        <v>1</v>
      </c>
      <c r="AH4" s="241"/>
    </row>
    <row r="5" spans="1:34" ht="20.399999999999999" x14ac:dyDescent="0.4">
      <c r="A5" s="244"/>
      <c r="B5" s="244"/>
      <c r="C5" s="43" t="s">
        <v>2</v>
      </c>
      <c r="D5" s="130" t="s">
        <v>3</v>
      </c>
      <c r="E5" s="43" t="s">
        <v>2</v>
      </c>
      <c r="F5" s="130" t="s">
        <v>3</v>
      </c>
      <c r="G5" s="44" t="s">
        <v>2</v>
      </c>
      <c r="H5" s="45" t="s">
        <v>3</v>
      </c>
      <c r="I5" s="46" t="s">
        <v>2</v>
      </c>
      <c r="J5" s="47" t="s">
        <v>145</v>
      </c>
      <c r="K5" s="45" t="s">
        <v>2</v>
      </c>
      <c r="L5" s="45" t="s">
        <v>3</v>
      </c>
      <c r="M5" s="46" t="s">
        <v>2</v>
      </c>
      <c r="N5" s="47" t="s">
        <v>145</v>
      </c>
      <c r="O5" s="44" t="s">
        <v>2</v>
      </c>
      <c r="P5" s="45" t="s">
        <v>145</v>
      </c>
      <c r="Q5" s="46" t="s">
        <v>2</v>
      </c>
      <c r="R5" s="47" t="s">
        <v>145</v>
      </c>
      <c r="S5" s="45" t="s">
        <v>2</v>
      </c>
      <c r="T5" s="45" t="s">
        <v>3</v>
      </c>
      <c r="U5" s="46" t="s">
        <v>2</v>
      </c>
      <c r="V5" s="47" t="s">
        <v>145</v>
      </c>
      <c r="W5" s="45" t="s">
        <v>2</v>
      </c>
      <c r="X5" s="45" t="s">
        <v>3</v>
      </c>
      <c r="Y5" s="46" t="s">
        <v>2</v>
      </c>
      <c r="Z5" s="47" t="s">
        <v>145</v>
      </c>
      <c r="AA5" s="45" t="s">
        <v>2</v>
      </c>
      <c r="AB5" s="45" t="s">
        <v>3</v>
      </c>
      <c r="AC5" s="46" t="s">
        <v>2</v>
      </c>
      <c r="AD5" s="47" t="s">
        <v>145</v>
      </c>
      <c r="AE5" s="45" t="s">
        <v>2</v>
      </c>
      <c r="AF5" s="45" t="s">
        <v>3</v>
      </c>
      <c r="AG5" s="46" t="s">
        <v>2</v>
      </c>
      <c r="AH5" s="47" t="s">
        <v>145</v>
      </c>
    </row>
    <row r="6" spans="1:34" ht="20.399999999999999" x14ac:dyDescent="0.55000000000000004">
      <c r="A6" s="42"/>
      <c r="B6" s="48" t="s">
        <v>4</v>
      </c>
      <c r="C6" s="50"/>
      <c r="D6" s="50"/>
      <c r="E6" s="186"/>
      <c r="F6" s="50"/>
      <c r="G6" s="95"/>
      <c r="H6" s="96"/>
      <c r="I6" s="93"/>
      <c r="J6" s="94"/>
      <c r="K6" s="95"/>
      <c r="L6" s="96"/>
      <c r="M6" s="93"/>
      <c r="N6" s="94"/>
      <c r="O6" s="95"/>
      <c r="P6" s="96"/>
      <c r="Q6" s="93"/>
      <c r="R6" s="94"/>
      <c r="S6" s="95"/>
      <c r="T6" s="96"/>
      <c r="U6" s="93"/>
      <c r="V6" s="94"/>
      <c r="W6" s="95"/>
      <c r="X6" s="96"/>
      <c r="Y6" s="93"/>
      <c r="Z6" s="94"/>
      <c r="AA6" s="95"/>
      <c r="AB6" s="96"/>
      <c r="AC6" s="93"/>
      <c r="AD6" s="94"/>
      <c r="AE6" s="95"/>
      <c r="AF6" s="96"/>
      <c r="AG6" s="93"/>
      <c r="AH6" s="94"/>
    </row>
    <row r="7" spans="1:34" ht="19.8" x14ac:dyDescent="0.5">
      <c r="A7" s="51">
        <v>1</v>
      </c>
      <c r="B7" s="191" t="s">
        <v>5</v>
      </c>
      <c r="C7" s="180">
        <v>12428</v>
      </c>
      <c r="D7" s="54">
        <v>585</v>
      </c>
      <c r="E7" s="180">
        <f t="shared" ref="E7:E9" si="0">G7+I7+K7+M7+O7+Q7+S7+W7+Y7+AA7+AC7+U7+AE7+AG7</f>
        <v>12110</v>
      </c>
      <c r="F7" s="54">
        <f t="shared" ref="F7" si="1">H7+J7+L7+N7+P7+R7+T7+X7+Z7+AB7+AD7+V7+AF7+AH7</f>
        <v>578</v>
      </c>
      <c r="G7" s="55">
        <v>79</v>
      </c>
      <c r="H7" s="56">
        <v>4</v>
      </c>
      <c r="I7" s="57">
        <v>0</v>
      </c>
      <c r="J7" s="58">
        <v>0</v>
      </c>
      <c r="K7" s="59">
        <v>60</v>
      </c>
      <c r="L7" s="60">
        <v>2</v>
      </c>
      <c r="M7" s="57">
        <v>1385</v>
      </c>
      <c r="N7" s="58">
        <v>62</v>
      </c>
      <c r="O7" s="59">
        <v>410</v>
      </c>
      <c r="P7" s="60">
        <v>13</v>
      </c>
      <c r="Q7" s="57">
        <v>0</v>
      </c>
      <c r="R7" s="58">
        <v>0</v>
      </c>
      <c r="S7" s="59">
        <v>2933</v>
      </c>
      <c r="T7" s="60">
        <v>156</v>
      </c>
      <c r="U7" s="57">
        <v>3386</v>
      </c>
      <c r="V7" s="58">
        <v>161</v>
      </c>
      <c r="W7" s="59">
        <v>1395</v>
      </c>
      <c r="X7" s="60">
        <v>79</v>
      </c>
      <c r="Y7" s="57">
        <v>692</v>
      </c>
      <c r="Z7" s="58">
        <v>37</v>
      </c>
      <c r="AA7" s="59">
        <v>103</v>
      </c>
      <c r="AB7" s="60">
        <v>3</v>
      </c>
      <c r="AC7" s="57">
        <v>0</v>
      </c>
      <c r="AD7" s="58">
        <v>0</v>
      </c>
      <c r="AE7" s="55">
        <v>1667</v>
      </c>
      <c r="AF7" s="60">
        <v>61</v>
      </c>
      <c r="AG7" s="57">
        <v>0</v>
      </c>
      <c r="AH7" s="58">
        <v>0</v>
      </c>
    </row>
    <row r="8" spans="1:34" ht="19.8" x14ac:dyDescent="0.5">
      <c r="A8" s="63"/>
      <c r="B8" s="64" t="s">
        <v>244</v>
      </c>
      <c r="C8" s="180"/>
      <c r="D8" s="54"/>
      <c r="E8" s="180"/>
      <c r="F8" s="54"/>
      <c r="G8" s="55"/>
      <c r="H8" s="56"/>
      <c r="I8" s="57"/>
      <c r="J8" s="58"/>
      <c r="K8" s="59"/>
      <c r="L8" s="60"/>
      <c r="M8" s="57"/>
      <c r="N8" s="58"/>
      <c r="O8" s="59"/>
      <c r="P8" s="60"/>
      <c r="Q8" s="57"/>
      <c r="R8" s="58"/>
      <c r="S8" s="59"/>
      <c r="T8" s="60"/>
      <c r="U8" s="57"/>
      <c r="V8" s="58"/>
      <c r="W8" s="59"/>
      <c r="X8" s="60"/>
      <c r="Y8" s="57"/>
      <c r="Z8" s="58"/>
      <c r="AA8" s="59"/>
      <c r="AB8" s="60"/>
      <c r="AC8" s="57"/>
      <c r="AD8" s="58"/>
      <c r="AE8" s="59"/>
      <c r="AF8" s="60"/>
      <c r="AG8" s="57"/>
      <c r="AH8" s="58"/>
    </row>
    <row r="9" spans="1:34" ht="19.8" x14ac:dyDescent="0.5">
      <c r="A9" s="63"/>
      <c r="B9" s="64" t="s">
        <v>245</v>
      </c>
      <c r="C9" s="180">
        <v>12428</v>
      </c>
      <c r="D9" s="65"/>
      <c r="E9" s="180">
        <f t="shared" si="0"/>
        <v>12110</v>
      </c>
      <c r="F9" s="65"/>
      <c r="G9" s="55">
        <f>G7-G10-G11</f>
        <v>79</v>
      </c>
      <c r="H9" s="66"/>
      <c r="I9" s="57">
        <f>I7-I11-I10</f>
        <v>0</v>
      </c>
      <c r="J9" s="65"/>
      <c r="K9" s="55">
        <f>K7-K10-K11</f>
        <v>60</v>
      </c>
      <c r="L9" s="66"/>
      <c r="M9" s="57">
        <f>M7-M11-M10</f>
        <v>1385</v>
      </c>
      <c r="N9" s="65"/>
      <c r="O9" s="55">
        <f>O7-O10-O11</f>
        <v>410</v>
      </c>
      <c r="P9" s="66"/>
      <c r="Q9" s="57">
        <f>Q7-Q11-Q10</f>
        <v>0</v>
      </c>
      <c r="R9" s="65"/>
      <c r="S9" s="55">
        <f>S7-S10-S11</f>
        <v>2933</v>
      </c>
      <c r="T9" s="66"/>
      <c r="U9" s="57">
        <f>U7-U11-U10</f>
        <v>3386</v>
      </c>
      <c r="V9" s="65"/>
      <c r="W9" s="55">
        <f>W7-W10-W11</f>
        <v>1395</v>
      </c>
      <c r="X9" s="66"/>
      <c r="Y9" s="57">
        <f>Y7-Y11-Y10</f>
        <v>692</v>
      </c>
      <c r="Z9" s="65"/>
      <c r="AA9" s="55">
        <f>AA7-AA10-AA11</f>
        <v>103</v>
      </c>
      <c r="AB9" s="66"/>
      <c r="AC9" s="57">
        <f>AC7-AC11-AC10</f>
        <v>0</v>
      </c>
      <c r="AD9" s="65"/>
      <c r="AE9" s="55">
        <v>1667</v>
      </c>
      <c r="AF9" s="66"/>
      <c r="AG9" s="57">
        <f>AG7-AG11-AG10</f>
        <v>0</v>
      </c>
      <c r="AH9" s="65"/>
    </row>
    <row r="10" spans="1:34" ht="19.8" x14ac:dyDescent="0.5">
      <c r="A10" s="63"/>
      <c r="B10" s="64" t="s">
        <v>246</v>
      </c>
      <c r="C10" s="180">
        <v>0</v>
      </c>
      <c r="D10" s="65"/>
      <c r="E10" s="180">
        <f t="shared" ref="E10:E11" si="2">G10+I10+K10+M10+O10+Q10+S10+W10+Y10+AA10+AC10+U10+AE10+AG10</f>
        <v>0</v>
      </c>
      <c r="F10" s="65"/>
      <c r="G10" s="55"/>
      <c r="H10" s="66"/>
      <c r="I10" s="57"/>
      <c r="J10" s="65"/>
      <c r="K10" s="59"/>
      <c r="L10" s="66"/>
      <c r="M10" s="57"/>
      <c r="N10" s="65"/>
      <c r="O10" s="59"/>
      <c r="P10" s="66"/>
      <c r="Q10" s="57"/>
      <c r="R10" s="65"/>
      <c r="S10" s="59"/>
      <c r="T10" s="66"/>
      <c r="U10" s="57"/>
      <c r="V10" s="65"/>
      <c r="W10" s="59"/>
      <c r="X10" s="66"/>
      <c r="Y10" s="57"/>
      <c r="Z10" s="65"/>
      <c r="AA10" s="59"/>
      <c r="AB10" s="66"/>
      <c r="AC10" s="57"/>
      <c r="AD10" s="65"/>
      <c r="AE10" s="59"/>
      <c r="AF10" s="66"/>
      <c r="AG10" s="57"/>
      <c r="AH10" s="65"/>
    </row>
    <row r="11" spans="1:34" ht="19.8" x14ac:dyDescent="0.5">
      <c r="A11" s="63"/>
      <c r="B11" s="64" t="s">
        <v>247</v>
      </c>
      <c r="C11" s="180">
        <v>0</v>
      </c>
      <c r="D11" s="65"/>
      <c r="E11" s="180">
        <f t="shared" si="2"/>
        <v>0</v>
      </c>
      <c r="F11" s="65"/>
      <c r="G11" s="55"/>
      <c r="H11" s="66"/>
      <c r="I11" s="57"/>
      <c r="J11" s="65"/>
      <c r="K11" s="59"/>
      <c r="L11" s="66"/>
      <c r="M11" s="57"/>
      <c r="N11" s="65"/>
      <c r="O11" s="59"/>
      <c r="P11" s="66"/>
      <c r="Q11" s="57"/>
      <c r="R11" s="65"/>
      <c r="S11" s="59"/>
      <c r="T11" s="66"/>
      <c r="U11" s="57"/>
      <c r="V11" s="65"/>
      <c r="W11" s="59"/>
      <c r="X11" s="66"/>
      <c r="Y11" s="57"/>
      <c r="Z11" s="65"/>
      <c r="AA11" s="59"/>
      <c r="AB11" s="66"/>
      <c r="AC11" s="57"/>
      <c r="AD11" s="65"/>
      <c r="AE11" s="59"/>
      <c r="AF11" s="66"/>
      <c r="AG11" s="57"/>
      <c r="AH11" s="65"/>
    </row>
    <row r="12" spans="1:34" ht="19.8" x14ac:dyDescent="0.5">
      <c r="A12" s="63"/>
      <c r="B12" s="64" t="s">
        <v>248</v>
      </c>
      <c r="C12" s="180"/>
      <c r="D12" s="54"/>
      <c r="E12" s="180"/>
      <c r="F12" s="54"/>
      <c r="G12" s="55"/>
      <c r="H12" s="56"/>
      <c r="I12" s="57"/>
      <c r="J12" s="58"/>
      <c r="K12" s="59"/>
      <c r="L12" s="60"/>
      <c r="M12" s="61"/>
      <c r="N12" s="62"/>
      <c r="O12" s="59"/>
      <c r="P12" s="60"/>
      <c r="Q12" s="57"/>
      <c r="R12" s="58"/>
      <c r="S12" s="59"/>
      <c r="T12" s="60"/>
      <c r="U12" s="57"/>
      <c r="V12" s="58"/>
      <c r="W12" s="59"/>
      <c r="X12" s="60"/>
      <c r="Y12" s="57"/>
      <c r="Z12" s="58"/>
      <c r="AA12" s="59"/>
      <c r="AB12" s="60"/>
      <c r="AC12" s="57"/>
      <c r="AD12" s="58"/>
      <c r="AE12" s="59"/>
      <c r="AF12" s="60"/>
      <c r="AG12" s="57"/>
      <c r="AH12" s="58"/>
    </row>
    <row r="13" spans="1:34" ht="19.8" x14ac:dyDescent="0.5">
      <c r="A13" s="63"/>
      <c r="B13" s="64" t="s">
        <v>251</v>
      </c>
      <c r="C13" s="180">
        <v>12307</v>
      </c>
      <c r="D13" s="54">
        <v>356</v>
      </c>
      <c r="E13" s="180">
        <f t="shared" ref="E13:F20" si="3">G13+I13+K13+M13+O13+Q13+S13+W13+Y13+AA13+AC13+U13+AE13+AG13</f>
        <v>11989</v>
      </c>
      <c r="F13" s="54">
        <f t="shared" si="3"/>
        <v>572</v>
      </c>
      <c r="G13" s="55">
        <f>G7-G14-G15-G16-G17-G18-G21</f>
        <v>79</v>
      </c>
      <c r="H13" s="56">
        <v>4</v>
      </c>
      <c r="I13" s="57">
        <f>I7-I14-I15-I16-I17-I18-I21</f>
        <v>0</v>
      </c>
      <c r="J13" s="58"/>
      <c r="K13" s="55">
        <f>K7-K14-K15-K16-K17-K18-K21</f>
        <v>60</v>
      </c>
      <c r="L13" s="56">
        <v>2</v>
      </c>
      <c r="M13" s="57">
        <f>M7-M14-M15-M16-M17-M18-M21</f>
        <v>1385</v>
      </c>
      <c r="N13" s="58">
        <v>62</v>
      </c>
      <c r="O13" s="55">
        <f>O7-O14-O15-O16-O17-O18-O21</f>
        <v>410</v>
      </c>
      <c r="P13" s="56">
        <v>13</v>
      </c>
      <c r="Q13" s="57">
        <f>Q7-Q14-Q15-Q16-Q17-Q18-Q21</f>
        <v>0</v>
      </c>
      <c r="R13" s="58"/>
      <c r="S13" s="55">
        <v>2820</v>
      </c>
      <c r="T13" s="56">
        <v>150</v>
      </c>
      <c r="U13" s="57">
        <f>U7-U14-U15-U16-U17-U18-U21</f>
        <v>3378</v>
      </c>
      <c r="V13" s="58">
        <v>161</v>
      </c>
      <c r="W13" s="55">
        <f>W7-W14-W15-W16-W17-W18-W21</f>
        <v>1395</v>
      </c>
      <c r="X13" s="56">
        <v>79</v>
      </c>
      <c r="Y13" s="57">
        <v>692</v>
      </c>
      <c r="Z13" s="58">
        <v>37</v>
      </c>
      <c r="AA13" s="55">
        <f>AA7-AA14-AA15-AA16-AA17-AA18-AA21</f>
        <v>103</v>
      </c>
      <c r="AB13" s="56">
        <v>3</v>
      </c>
      <c r="AC13" s="57">
        <f>AC7-AC14-AC15-AC16-AC17-AC18-AC21</f>
        <v>0</v>
      </c>
      <c r="AD13" s="58"/>
      <c r="AE13" s="55">
        <v>1667</v>
      </c>
      <c r="AF13" s="56">
        <v>61</v>
      </c>
      <c r="AG13" s="57">
        <f>AG7-AG14-AG15-AG16-AG17-AG18-AG21</f>
        <v>0</v>
      </c>
      <c r="AH13" s="58">
        <v>0</v>
      </c>
    </row>
    <row r="14" spans="1:34" ht="19.8" x14ac:dyDescent="0.5">
      <c r="A14" s="63"/>
      <c r="B14" s="64" t="s">
        <v>249</v>
      </c>
      <c r="C14" s="180">
        <v>0</v>
      </c>
      <c r="D14" s="54">
        <v>0</v>
      </c>
      <c r="E14" s="180">
        <f t="shared" ref="E14:E20" si="4">G14+I14+K14+M14+O14+Q14+S14+W14+Y14+AA14+AC14+U14+AE14+AG14</f>
        <v>0</v>
      </c>
      <c r="F14" s="54">
        <f t="shared" si="3"/>
        <v>0</v>
      </c>
      <c r="G14" s="55"/>
      <c r="H14" s="60"/>
      <c r="I14" s="57"/>
      <c r="J14" s="58"/>
      <c r="K14" s="59"/>
      <c r="L14" s="60"/>
      <c r="M14" s="61"/>
      <c r="N14" s="62"/>
      <c r="O14" s="59"/>
      <c r="P14" s="60"/>
      <c r="Q14" s="57"/>
      <c r="R14" s="58"/>
      <c r="S14" s="59"/>
      <c r="T14" s="60"/>
      <c r="U14" s="57"/>
      <c r="V14" s="58"/>
      <c r="W14" s="59"/>
      <c r="X14" s="60"/>
      <c r="Y14" s="57"/>
      <c r="Z14" s="58"/>
      <c r="AA14" s="59"/>
      <c r="AB14" s="60"/>
      <c r="AC14" s="57"/>
      <c r="AD14" s="58"/>
      <c r="AE14" s="59"/>
      <c r="AF14" s="60"/>
      <c r="AG14" s="57"/>
      <c r="AH14" s="58"/>
    </row>
    <row r="15" spans="1:34" ht="19.8" x14ac:dyDescent="0.5">
      <c r="A15" s="63"/>
      <c r="B15" s="64" t="s">
        <v>250</v>
      </c>
      <c r="C15" s="180">
        <v>121</v>
      </c>
      <c r="D15" s="54">
        <v>7</v>
      </c>
      <c r="E15" s="180">
        <f t="shared" si="4"/>
        <v>121</v>
      </c>
      <c r="F15" s="54">
        <f t="shared" si="3"/>
        <v>7</v>
      </c>
      <c r="G15" s="55"/>
      <c r="H15" s="60"/>
      <c r="I15" s="57"/>
      <c r="J15" s="58"/>
      <c r="K15" s="59"/>
      <c r="L15" s="60"/>
      <c r="M15" s="61"/>
      <c r="N15" s="62"/>
      <c r="O15" s="59"/>
      <c r="P15" s="60"/>
      <c r="Q15" s="57"/>
      <c r="R15" s="58"/>
      <c r="S15" s="59">
        <v>113</v>
      </c>
      <c r="T15" s="60">
        <v>6</v>
      </c>
      <c r="U15" s="57">
        <v>8</v>
      </c>
      <c r="V15" s="58">
        <v>1</v>
      </c>
      <c r="W15" s="59"/>
      <c r="X15" s="60"/>
      <c r="Y15" s="57">
        <v>0</v>
      </c>
      <c r="Z15" s="58">
        <v>0</v>
      </c>
      <c r="AA15" s="59"/>
      <c r="AB15" s="60"/>
      <c r="AC15" s="57"/>
      <c r="AD15" s="58"/>
      <c r="AE15" s="59"/>
      <c r="AF15" s="60"/>
      <c r="AG15" s="57"/>
      <c r="AH15" s="58"/>
    </row>
    <row r="16" spans="1:34" ht="19.8" x14ac:dyDescent="0.5">
      <c r="A16" s="63"/>
      <c r="B16" s="64" t="s">
        <v>252</v>
      </c>
      <c r="C16" s="180">
        <v>0</v>
      </c>
      <c r="D16" s="54">
        <v>0</v>
      </c>
      <c r="E16" s="180">
        <f t="shared" si="4"/>
        <v>0</v>
      </c>
      <c r="F16" s="54">
        <f t="shared" si="3"/>
        <v>0</v>
      </c>
      <c r="G16" s="55"/>
      <c r="H16" s="60"/>
      <c r="I16" s="57"/>
      <c r="J16" s="58"/>
      <c r="K16" s="59"/>
      <c r="L16" s="60"/>
      <c r="M16" s="61"/>
      <c r="N16" s="62"/>
      <c r="O16" s="59"/>
      <c r="P16" s="60"/>
      <c r="Q16" s="57"/>
      <c r="R16" s="58"/>
      <c r="S16" s="59"/>
      <c r="T16" s="60"/>
      <c r="U16" s="57"/>
      <c r="V16" s="58"/>
      <c r="W16" s="59"/>
      <c r="X16" s="60"/>
      <c r="Y16" s="57"/>
      <c r="Z16" s="58"/>
      <c r="AA16" s="59"/>
      <c r="AB16" s="60"/>
      <c r="AC16" s="57"/>
      <c r="AD16" s="58"/>
      <c r="AE16" s="59"/>
      <c r="AF16" s="60"/>
      <c r="AG16" s="57"/>
      <c r="AH16" s="58"/>
    </row>
    <row r="17" spans="1:34" ht="19.8" x14ac:dyDescent="0.5">
      <c r="A17" s="63"/>
      <c r="B17" s="64" t="s">
        <v>253</v>
      </c>
      <c r="C17" s="180">
        <v>0</v>
      </c>
      <c r="D17" s="54">
        <v>0</v>
      </c>
      <c r="E17" s="180">
        <f t="shared" si="4"/>
        <v>0</v>
      </c>
      <c r="F17" s="54">
        <f t="shared" si="3"/>
        <v>0</v>
      </c>
      <c r="G17" s="55"/>
      <c r="H17" s="60"/>
      <c r="I17" s="57"/>
      <c r="J17" s="58"/>
      <c r="K17" s="59"/>
      <c r="L17" s="60"/>
      <c r="M17" s="61"/>
      <c r="N17" s="62"/>
      <c r="O17" s="59"/>
      <c r="P17" s="60"/>
      <c r="Q17" s="57"/>
      <c r="R17" s="58"/>
      <c r="S17" s="59"/>
      <c r="T17" s="60"/>
      <c r="U17" s="57"/>
      <c r="V17" s="58"/>
      <c r="W17" s="59"/>
      <c r="X17" s="60"/>
      <c r="Y17" s="57"/>
      <c r="Z17" s="58"/>
      <c r="AA17" s="59"/>
      <c r="AB17" s="60"/>
      <c r="AC17" s="57"/>
      <c r="AD17" s="58"/>
      <c r="AE17" s="59"/>
      <c r="AF17" s="60"/>
      <c r="AG17" s="57"/>
      <c r="AH17" s="58"/>
    </row>
    <row r="18" spans="1:34" ht="19.8" x14ac:dyDescent="0.5">
      <c r="A18" s="63"/>
      <c r="B18" s="64" t="s">
        <v>271</v>
      </c>
      <c r="C18" s="180">
        <v>0</v>
      </c>
      <c r="D18" s="54">
        <v>0</v>
      </c>
      <c r="E18" s="180">
        <f t="shared" si="4"/>
        <v>0</v>
      </c>
      <c r="F18" s="54">
        <f t="shared" si="3"/>
        <v>0</v>
      </c>
      <c r="G18" s="55"/>
      <c r="H18" s="60"/>
      <c r="I18" s="57"/>
      <c r="J18" s="58"/>
      <c r="K18" s="59"/>
      <c r="L18" s="60"/>
      <c r="M18" s="61"/>
      <c r="N18" s="62"/>
      <c r="O18" s="59"/>
      <c r="P18" s="60"/>
      <c r="Q18" s="57"/>
      <c r="R18" s="58"/>
      <c r="S18" s="59"/>
      <c r="T18" s="60"/>
      <c r="U18" s="57"/>
      <c r="V18" s="58"/>
      <c r="W18" s="59"/>
      <c r="X18" s="60"/>
      <c r="Y18" s="57"/>
      <c r="Z18" s="58"/>
      <c r="AA18" s="59"/>
      <c r="AB18" s="60"/>
      <c r="AC18" s="57"/>
      <c r="AD18" s="58"/>
      <c r="AE18" s="59"/>
      <c r="AF18" s="60"/>
      <c r="AG18" s="57"/>
      <c r="AH18" s="58"/>
    </row>
    <row r="19" spans="1:34" ht="19.8" x14ac:dyDescent="0.5">
      <c r="A19" s="63"/>
      <c r="B19" s="64" t="s">
        <v>272</v>
      </c>
      <c r="C19" s="180"/>
      <c r="D19" s="54"/>
      <c r="E19" s="180">
        <f t="shared" si="4"/>
        <v>0</v>
      </c>
      <c r="F19" s="54">
        <f t="shared" si="3"/>
        <v>0</v>
      </c>
      <c r="G19" s="55"/>
      <c r="H19" s="60"/>
      <c r="I19" s="57"/>
      <c r="J19" s="58"/>
      <c r="K19" s="59"/>
      <c r="L19" s="60"/>
      <c r="M19" s="61"/>
      <c r="N19" s="62"/>
      <c r="O19" s="59"/>
      <c r="P19" s="60"/>
      <c r="Q19" s="57"/>
      <c r="R19" s="58"/>
      <c r="S19" s="59"/>
      <c r="T19" s="60"/>
      <c r="U19" s="57"/>
      <c r="V19" s="58"/>
      <c r="W19" s="59"/>
      <c r="X19" s="60"/>
      <c r="Y19" s="57"/>
      <c r="Z19" s="58"/>
      <c r="AA19" s="59"/>
      <c r="AB19" s="60"/>
      <c r="AC19" s="57"/>
      <c r="AD19" s="58"/>
      <c r="AE19" s="59"/>
      <c r="AF19" s="60"/>
      <c r="AG19" s="57"/>
      <c r="AH19" s="58"/>
    </row>
    <row r="20" spans="1:34" ht="19.8" x14ac:dyDescent="0.5">
      <c r="A20" s="63"/>
      <c r="B20" s="64" t="s">
        <v>273</v>
      </c>
      <c r="C20" s="180">
        <v>12428</v>
      </c>
      <c r="D20" s="54">
        <v>585</v>
      </c>
      <c r="E20" s="180">
        <f t="shared" si="4"/>
        <v>12110</v>
      </c>
      <c r="F20" s="54">
        <f t="shared" si="3"/>
        <v>578</v>
      </c>
      <c r="G20" s="55">
        <f t="shared" ref="G20:AH20" si="5">G7-G21</f>
        <v>79</v>
      </c>
      <c r="H20" s="60">
        <f t="shared" si="5"/>
        <v>4</v>
      </c>
      <c r="I20" s="57">
        <f t="shared" si="5"/>
        <v>0</v>
      </c>
      <c r="J20" s="58">
        <f t="shared" si="5"/>
        <v>0</v>
      </c>
      <c r="K20" s="59">
        <f t="shared" si="5"/>
        <v>60</v>
      </c>
      <c r="L20" s="60">
        <f t="shared" si="5"/>
        <v>2</v>
      </c>
      <c r="M20" s="61">
        <f t="shared" si="5"/>
        <v>1385</v>
      </c>
      <c r="N20" s="62">
        <f t="shared" si="5"/>
        <v>62</v>
      </c>
      <c r="O20" s="59">
        <f t="shared" si="5"/>
        <v>410</v>
      </c>
      <c r="P20" s="60">
        <f t="shared" si="5"/>
        <v>13</v>
      </c>
      <c r="Q20" s="57">
        <f t="shared" si="5"/>
        <v>0</v>
      </c>
      <c r="R20" s="58">
        <f t="shared" si="5"/>
        <v>0</v>
      </c>
      <c r="S20" s="55">
        <v>2933</v>
      </c>
      <c r="T20" s="56">
        <v>156</v>
      </c>
      <c r="U20" s="57">
        <f t="shared" si="5"/>
        <v>3386</v>
      </c>
      <c r="V20" s="58">
        <f t="shared" si="5"/>
        <v>161</v>
      </c>
      <c r="W20" s="59">
        <f t="shared" ref="W20:Z20" si="6">W7-W21</f>
        <v>1395</v>
      </c>
      <c r="X20" s="60">
        <f t="shared" si="6"/>
        <v>79</v>
      </c>
      <c r="Y20" s="57">
        <f t="shared" si="6"/>
        <v>692</v>
      </c>
      <c r="Z20" s="58">
        <f t="shared" si="6"/>
        <v>37</v>
      </c>
      <c r="AA20" s="59">
        <f t="shared" ref="AA20:AD20" si="7">AA7-AA21</f>
        <v>103</v>
      </c>
      <c r="AB20" s="60">
        <f t="shared" si="7"/>
        <v>3</v>
      </c>
      <c r="AC20" s="57">
        <f t="shared" si="7"/>
        <v>0</v>
      </c>
      <c r="AD20" s="58">
        <f t="shared" si="7"/>
        <v>0</v>
      </c>
      <c r="AE20" s="59">
        <v>1667</v>
      </c>
      <c r="AF20" s="60">
        <f t="shared" si="5"/>
        <v>61</v>
      </c>
      <c r="AG20" s="57">
        <f t="shared" si="5"/>
        <v>0</v>
      </c>
      <c r="AH20" s="58">
        <f t="shared" si="5"/>
        <v>0</v>
      </c>
    </row>
    <row r="21" spans="1:34" ht="19.8" x14ac:dyDescent="0.5">
      <c r="A21" s="63"/>
      <c r="B21" s="64" t="s">
        <v>254</v>
      </c>
      <c r="C21" s="180">
        <v>0</v>
      </c>
      <c r="D21" s="54">
        <v>0</v>
      </c>
      <c r="E21" s="180">
        <f t="shared" ref="E21:F22" si="8">G21+I21+K21+M21+O21+Q21+S21+W21+Y21+AA21+AC21+U21+AE21+AG21</f>
        <v>0</v>
      </c>
      <c r="F21" s="54">
        <f t="shared" si="8"/>
        <v>0</v>
      </c>
      <c r="G21" s="55"/>
      <c r="H21" s="60"/>
      <c r="I21" s="57"/>
      <c r="J21" s="58"/>
      <c r="K21" s="59"/>
      <c r="L21" s="60"/>
      <c r="M21" s="61"/>
      <c r="N21" s="62"/>
      <c r="O21" s="59"/>
      <c r="P21" s="60"/>
      <c r="Q21" s="57"/>
      <c r="R21" s="58"/>
      <c r="S21" s="59"/>
      <c r="T21" s="60"/>
      <c r="U21" s="57"/>
      <c r="V21" s="58"/>
      <c r="W21" s="59"/>
      <c r="X21" s="60"/>
      <c r="Y21" s="57"/>
      <c r="Z21" s="58"/>
      <c r="AA21" s="59"/>
      <c r="AB21" s="60"/>
      <c r="AC21" s="57"/>
      <c r="AD21" s="58"/>
      <c r="AE21" s="59"/>
      <c r="AF21" s="60"/>
      <c r="AG21" s="57"/>
      <c r="AH21" s="58"/>
    </row>
    <row r="22" spans="1:34" ht="20.399999999999999" thickBot="1" x14ac:dyDescent="0.55000000000000004">
      <c r="A22" s="63">
        <v>2</v>
      </c>
      <c r="B22" s="64" t="s">
        <v>6</v>
      </c>
      <c r="C22" s="180">
        <v>0</v>
      </c>
      <c r="D22" s="54">
        <v>0</v>
      </c>
      <c r="E22" s="180">
        <f>G22+I22+K22+M22+O22+Q22+S22+W22+Y22+AA22+AC22+U22+AE22+AG22</f>
        <v>0</v>
      </c>
      <c r="F22" s="54">
        <f t="shared" si="8"/>
        <v>0</v>
      </c>
      <c r="G22" s="55"/>
      <c r="H22" s="56"/>
      <c r="I22" s="57"/>
      <c r="J22" s="58"/>
      <c r="K22" s="59"/>
      <c r="L22" s="60"/>
      <c r="M22" s="61"/>
      <c r="N22" s="62"/>
      <c r="O22" s="59"/>
      <c r="P22" s="60"/>
      <c r="Q22" s="57"/>
      <c r="R22" s="58"/>
      <c r="S22" s="59"/>
      <c r="T22" s="60"/>
      <c r="U22" s="57"/>
      <c r="V22" s="58"/>
      <c r="W22" s="59"/>
      <c r="X22" s="60"/>
      <c r="Y22" s="57"/>
      <c r="Z22" s="58"/>
      <c r="AA22" s="59"/>
      <c r="AB22" s="60"/>
      <c r="AC22" s="57"/>
      <c r="AD22" s="58"/>
      <c r="AE22" s="59"/>
      <c r="AF22" s="60"/>
      <c r="AG22" s="57"/>
      <c r="AH22" s="58"/>
    </row>
    <row r="23" spans="1:34" ht="21.6" thickTop="1" thickBot="1" x14ac:dyDescent="0.6">
      <c r="A23" s="245" t="s">
        <v>1</v>
      </c>
      <c r="B23" s="246"/>
      <c r="C23" s="181">
        <v>12428</v>
      </c>
      <c r="D23" s="68">
        <v>585</v>
      </c>
      <c r="E23" s="181">
        <f>E7</f>
        <v>12110</v>
      </c>
      <c r="F23" s="68">
        <f>F7</f>
        <v>578</v>
      </c>
      <c r="G23" s="109">
        <f>G7</f>
        <v>79</v>
      </c>
      <c r="H23" s="110">
        <f t="shared" ref="H23:M23" si="9">H7</f>
        <v>4</v>
      </c>
      <c r="I23" s="107">
        <f t="shared" si="9"/>
        <v>0</v>
      </c>
      <c r="J23" s="108">
        <f t="shared" si="9"/>
        <v>0</v>
      </c>
      <c r="K23" s="109">
        <f t="shared" si="9"/>
        <v>60</v>
      </c>
      <c r="L23" s="110">
        <f t="shared" si="9"/>
        <v>2</v>
      </c>
      <c r="M23" s="107">
        <f t="shared" si="9"/>
        <v>1385</v>
      </c>
      <c r="N23" s="108">
        <f t="shared" ref="N23:AH23" si="10">N7</f>
        <v>62</v>
      </c>
      <c r="O23" s="109">
        <f t="shared" si="10"/>
        <v>410</v>
      </c>
      <c r="P23" s="110">
        <f t="shared" si="10"/>
        <v>13</v>
      </c>
      <c r="Q23" s="107">
        <f t="shared" si="10"/>
        <v>0</v>
      </c>
      <c r="R23" s="108">
        <f t="shared" si="10"/>
        <v>0</v>
      </c>
      <c r="S23" s="109">
        <f t="shared" si="10"/>
        <v>2933</v>
      </c>
      <c r="T23" s="110">
        <f t="shared" si="10"/>
        <v>156</v>
      </c>
      <c r="U23" s="107">
        <f t="shared" si="10"/>
        <v>3386</v>
      </c>
      <c r="V23" s="108">
        <f t="shared" si="10"/>
        <v>161</v>
      </c>
      <c r="W23" s="109">
        <f t="shared" ref="W23:Z23" si="11">W7</f>
        <v>1395</v>
      </c>
      <c r="X23" s="110">
        <f t="shared" si="11"/>
        <v>79</v>
      </c>
      <c r="Y23" s="107">
        <f t="shared" si="11"/>
        <v>692</v>
      </c>
      <c r="Z23" s="108">
        <f t="shared" si="11"/>
        <v>37</v>
      </c>
      <c r="AA23" s="109">
        <f t="shared" ref="AA23:AD23" si="12">AA7</f>
        <v>103</v>
      </c>
      <c r="AB23" s="110">
        <f t="shared" si="12"/>
        <v>3</v>
      </c>
      <c r="AC23" s="107">
        <f t="shared" si="12"/>
        <v>0</v>
      </c>
      <c r="AD23" s="108">
        <f t="shared" si="12"/>
        <v>0</v>
      </c>
      <c r="AE23" s="109">
        <f t="shared" si="10"/>
        <v>1667</v>
      </c>
      <c r="AF23" s="110">
        <f t="shared" si="10"/>
        <v>61</v>
      </c>
      <c r="AG23" s="107">
        <f t="shared" si="10"/>
        <v>0</v>
      </c>
      <c r="AH23" s="108">
        <f t="shared" si="10"/>
        <v>0</v>
      </c>
    </row>
    <row r="24" spans="1:34" ht="21" thickTop="1" x14ac:dyDescent="0.55000000000000004">
      <c r="A24" s="51"/>
      <c r="B24" s="192" t="s">
        <v>7</v>
      </c>
      <c r="C24" s="71"/>
      <c r="D24" s="71"/>
      <c r="E24" s="187"/>
      <c r="F24" s="71"/>
      <c r="G24" s="97"/>
      <c r="H24" s="98"/>
      <c r="I24" s="103"/>
      <c r="J24" s="104"/>
      <c r="K24" s="97"/>
      <c r="L24" s="98"/>
      <c r="M24" s="103"/>
      <c r="N24" s="104"/>
      <c r="O24" s="97"/>
      <c r="P24" s="98"/>
      <c r="Q24" s="103"/>
      <c r="R24" s="104"/>
      <c r="S24" s="97"/>
      <c r="T24" s="98"/>
      <c r="U24" s="103"/>
      <c r="V24" s="104"/>
      <c r="W24" s="97"/>
      <c r="X24" s="98"/>
      <c r="Y24" s="103"/>
      <c r="Z24" s="104"/>
      <c r="AA24" s="97"/>
      <c r="AB24" s="98"/>
      <c r="AC24" s="103"/>
      <c r="AD24" s="104"/>
      <c r="AE24" s="97"/>
      <c r="AF24" s="98"/>
      <c r="AG24" s="103"/>
      <c r="AH24" s="104"/>
    </row>
    <row r="25" spans="1:34" ht="19.8" x14ac:dyDescent="0.5">
      <c r="A25" s="51">
        <v>1</v>
      </c>
      <c r="B25" s="72" t="s">
        <v>256</v>
      </c>
      <c r="C25" s="180">
        <v>0</v>
      </c>
      <c r="D25" s="54">
        <v>0</v>
      </c>
      <c r="E25" s="180">
        <f t="shared" ref="E25" si="13">G25+I25+K25+M25+O25+Q25+S25+W25+Y25+AA25+AC25+U25+AE25+AG25</f>
        <v>0</v>
      </c>
      <c r="F25" s="54">
        <f t="shared" ref="F25" si="14">H25+J25+L25+N25+P25+R25+T25+X25+Z25+AB25+AD25+V25+AF25+AH25</f>
        <v>0</v>
      </c>
      <c r="G25" s="55"/>
      <c r="H25" s="56"/>
      <c r="I25" s="61"/>
      <c r="J25" s="62"/>
      <c r="K25" s="55"/>
      <c r="L25" s="56"/>
      <c r="M25" s="61"/>
      <c r="N25" s="62"/>
      <c r="O25" s="55"/>
      <c r="P25" s="56"/>
      <c r="Q25" s="61"/>
      <c r="R25" s="62"/>
      <c r="S25" s="55"/>
      <c r="T25" s="56"/>
      <c r="U25" s="61"/>
      <c r="V25" s="62"/>
      <c r="W25" s="55"/>
      <c r="X25" s="56"/>
      <c r="Y25" s="61"/>
      <c r="Z25" s="62"/>
      <c r="AA25" s="55"/>
      <c r="AB25" s="56"/>
      <c r="AC25" s="61"/>
      <c r="AD25" s="62"/>
      <c r="AE25" s="55"/>
      <c r="AF25" s="56"/>
      <c r="AG25" s="61"/>
      <c r="AH25" s="62"/>
    </row>
    <row r="26" spans="1:34" ht="19.8" x14ac:dyDescent="0.5">
      <c r="A26" s="51">
        <v>2</v>
      </c>
      <c r="B26" s="72" t="s">
        <v>10</v>
      </c>
      <c r="C26" s="180">
        <v>0</v>
      </c>
      <c r="D26" s="54">
        <v>0</v>
      </c>
      <c r="E26" s="180">
        <f t="shared" ref="E26:E32" si="15">G26+I26+K26+M26+O26+Q26+S26+W26+Y26+AA26+AC26+U26+AE26+AG26</f>
        <v>0</v>
      </c>
      <c r="F26" s="54">
        <f t="shared" ref="F26:F32" si="16">H26+J26+L26+N26+P26+R26+T26+X26+Z26+AB26+AD26+V26+AF26+AH26</f>
        <v>0</v>
      </c>
      <c r="G26" s="55"/>
      <c r="H26" s="56"/>
      <c r="I26" s="61"/>
      <c r="J26" s="62"/>
      <c r="K26" s="55"/>
      <c r="L26" s="56"/>
      <c r="M26" s="61"/>
      <c r="N26" s="62"/>
      <c r="O26" s="55"/>
      <c r="P26" s="56"/>
      <c r="Q26" s="61"/>
      <c r="R26" s="62"/>
      <c r="S26" s="55"/>
      <c r="T26" s="56"/>
      <c r="U26" s="61"/>
      <c r="V26" s="62"/>
      <c r="W26" s="55"/>
      <c r="X26" s="56"/>
      <c r="Y26" s="61"/>
      <c r="Z26" s="62"/>
      <c r="AA26" s="55"/>
      <c r="AB26" s="56"/>
      <c r="AC26" s="61"/>
      <c r="AD26" s="62"/>
      <c r="AE26" s="55"/>
      <c r="AF26" s="56"/>
      <c r="AG26" s="61"/>
      <c r="AH26" s="62"/>
    </row>
    <row r="27" spans="1:34" ht="19.8" x14ac:dyDescent="0.5">
      <c r="A27" s="51">
        <v>3</v>
      </c>
      <c r="B27" s="72" t="s">
        <v>209</v>
      </c>
      <c r="C27" s="180">
        <v>0</v>
      </c>
      <c r="D27" s="54">
        <v>0</v>
      </c>
      <c r="E27" s="180">
        <f t="shared" si="15"/>
        <v>0</v>
      </c>
      <c r="F27" s="54">
        <f t="shared" si="16"/>
        <v>0</v>
      </c>
      <c r="G27" s="55"/>
      <c r="H27" s="56"/>
      <c r="I27" s="61"/>
      <c r="J27" s="62"/>
      <c r="K27" s="55"/>
      <c r="L27" s="56"/>
      <c r="M27" s="61"/>
      <c r="N27" s="62"/>
      <c r="O27" s="55"/>
      <c r="P27" s="56"/>
      <c r="Q27" s="61"/>
      <c r="R27" s="62"/>
      <c r="S27" s="55"/>
      <c r="T27" s="56"/>
      <c r="U27" s="61"/>
      <c r="V27" s="62"/>
      <c r="W27" s="55"/>
      <c r="X27" s="56"/>
      <c r="Y27" s="61"/>
      <c r="Z27" s="62"/>
      <c r="AA27" s="55"/>
      <c r="AB27" s="56"/>
      <c r="AC27" s="61"/>
      <c r="AD27" s="62"/>
      <c r="AE27" s="55"/>
      <c r="AF27" s="56"/>
      <c r="AG27" s="61"/>
      <c r="AH27" s="62"/>
    </row>
    <row r="28" spans="1:34" ht="19.8" x14ac:dyDescent="0.5">
      <c r="A28" s="51">
        <v>4</v>
      </c>
      <c r="B28" s="72" t="s">
        <v>210</v>
      </c>
      <c r="C28" s="180">
        <v>0</v>
      </c>
      <c r="D28" s="54">
        <v>0</v>
      </c>
      <c r="E28" s="180">
        <f t="shared" si="15"/>
        <v>0</v>
      </c>
      <c r="F28" s="54">
        <f t="shared" si="16"/>
        <v>0</v>
      </c>
      <c r="G28" s="55"/>
      <c r="H28" s="56"/>
      <c r="I28" s="61"/>
      <c r="J28" s="62"/>
      <c r="K28" s="55"/>
      <c r="L28" s="56"/>
      <c r="M28" s="61"/>
      <c r="N28" s="62"/>
      <c r="O28" s="55"/>
      <c r="P28" s="56"/>
      <c r="Q28" s="61"/>
      <c r="R28" s="62"/>
      <c r="S28" s="55"/>
      <c r="T28" s="56"/>
      <c r="U28" s="61"/>
      <c r="V28" s="62"/>
      <c r="W28" s="55"/>
      <c r="X28" s="56"/>
      <c r="Y28" s="61"/>
      <c r="Z28" s="62"/>
      <c r="AA28" s="55"/>
      <c r="AB28" s="56"/>
      <c r="AC28" s="61"/>
      <c r="AD28" s="62"/>
      <c r="AE28" s="55"/>
      <c r="AF28" s="56"/>
      <c r="AG28" s="61"/>
      <c r="AH28" s="62"/>
    </row>
    <row r="29" spans="1:34" ht="19.8" x14ac:dyDescent="0.5">
      <c r="A29" s="51">
        <v>5</v>
      </c>
      <c r="B29" s="72" t="s">
        <v>155</v>
      </c>
      <c r="C29" s="180">
        <v>102.87</v>
      </c>
      <c r="D29" s="54">
        <v>13</v>
      </c>
      <c r="E29" s="180">
        <f t="shared" si="15"/>
        <v>102.75</v>
      </c>
      <c r="F29" s="54">
        <f t="shared" si="16"/>
        <v>12</v>
      </c>
      <c r="G29" s="55"/>
      <c r="H29" s="56"/>
      <c r="I29" s="61"/>
      <c r="J29" s="62"/>
      <c r="K29" s="55"/>
      <c r="L29" s="56"/>
      <c r="M29" s="61"/>
      <c r="N29" s="62"/>
      <c r="O29" s="55"/>
      <c r="P29" s="56"/>
      <c r="Q29" s="61"/>
      <c r="R29" s="62"/>
      <c r="S29" s="55"/>
      <c r="T29" s="56"/>
      <c r="U29" s="61"/>
      <c r="V29" s="62"/>
      <c r="W29" s="55"/>
      <c r="X29" s="56"/>
      <c r="Y29" s="61">
        <v>60</v>
      </c>
      <c r="Z29" s="62">
        <v>1</v>
      </c>
      <c r="AA29" s="55"/>
      <c r="AB29" s="56"/>
      <c r="AC29" s="61"/>
      <c r="AD29" s="62"/>
      <c r="AE29" s="55"/>
      <c r="AF29" s="56"/>
      <c r="AG29" s="61">
        <v>42.75</v>
      </c>
      <c r="AH29" s="62">
        <v>11</v>
      </c>
    </row>
    <row r="30" spans="1:34" ht="19.8" x14ac:dyDescent="0.5">
      <c r="A30" s="51">
        <v>6</v>
      </c>
      <c r="B30" s="72" t="s">
        <v>9</v>
      </c>
      <c r="C30" s="180">
        <v>0</v>
      </c>
      <c r="D30" s="54">
        <v>0</v>
      </c>
      <c r="E30" s="180">
        <f t="shared" si="15"/>
        <v>0</v>
      </c>
      <c r="F30" s="54">
        <f t="shared" si="16"/>
        <v>0</v>
      </c>
      <c r="G30" s="55"/>
      <c r="H30" s="56"/>
      <c r="I30" s="61"/>
      <c r="J30" s="62"/>
      <c r="K30" s="55"/>
      <c r="L30" s="56"/>
      <c r="M30" s="61"/>
      <c r="N30" s="62"/>
      <c r="O30" s="55"/>
      <c r="P30" s="56"/>
      <c r="Q30" s="61"/>
      <c r="R30" s="62"/>
      <c r="S30" s="55"/>
      <c r="T30" s="56"/>
      <c r="U30" s="61">
        <v>0</v>
      </c>
      <c r="V30" s="62">
        <v>0</v>
      </c>
      <c r="W30" s="55"/>
      <c r="X30" s="56"/>
      <c r="Y30" s="61">
        <v>0</v>
      </c>
      <c r="Z30" s="62">
        <v>0</v>
      </c>
      <c r="AA30" s="55"/>
      <c r="AB30" s="56"/>
      <c r="AC30" s="61"/>
      <c r="AD30" s="62"/>
      <c r="AE30" s="55">
        <v>0</v>
      </c>
      <c r="AF30" s="56">
        <v>0</v>
      </c>
      <c r="AG30" s="61"/>
      <c r="AH30" s="62"/>
    </row>
    <row r="31" spans="1:34" ht="19.8" x14ac:dyDescent="0.5">
      <c r="A31" s="51">
        <v>7</v>
      </c>
      <c r="B31" s="72" t="s">
        <v>211</v>
      </c>
      <c r="C31" s="180">
        <v>0</v>
      </c>
      <c r="D31" s="54">
        <v>0</v>
      </c>
      <c r="E31" s="180">
        <f t="shared" si="15"/>
        <v>0</v>
      </c>
      <c r="F31" s="54">
        <f t="shared" si="16"/>
        <v>0</v>
      </c>
      <c r="G31" s="55"/>
      <c r="H31" s="56"/>
      <c r="I31" s="61"/>
      <c r="J31" s="62"/>
      <c r="K31" s="55"/>
      <c r="L31" s="56"/>
      <c r="M31" s="61"/>
      <c r="N31" s="62"/>
      <c r="O31" s="55"/>
      <c r="P31" s="56"/>
      <c r="Q31" s="61"/>
      <c r="R31" s="62"/>
      <c r="S31" s="55"/>
      <c r="T31" s="56"/>
      <c r="U31" s="61"/>
      <c r="V31" s="62"/>
      <c r="W31" s="55"/>
      <c r="X31" s="56"/>
      <c r="Y31" s="61"/>
      <c r="Z31" s="62"/>
      <c r="AA31" s="55"/>
      <c r="AB31" s="56"/>
      <c r="AC31" s="61"/>
      <c r="AD31" s="62"/>
      <c r="AE31" s="55"/>
      <c r="AF31" s="56"/>
      <c r="AG31" s="61"/>
      <c r="AH31" s="62"/>
    </row>
    <row r="32" spans="1:34" ht="20.399999999999999" thickBot="1" x14ac:dyDescent="0.55000000000000004">
      <c r="A32" s="51">
        <v>8</v>
      </c>
      <c r="B32" s="72" t="s">
        <v>11</v>
      </c>
      <c r="C32" s="180">
        <v>0</v>
      </c>
      <c r="D32" s="54">
        <v>0</v>
      </c>
      <c r="E32" s="180">
        <f t="shared" si="15"/>
        <v>0</v>
      </c>
      <c r="F32" s="54">
        <f t="shared" si="16"/>
        <v>0</v>
      </c>
      <c r="G32" s="55"/>
      <c r="H32" s="56"/>
      <c r="I32" s="61"/>
      <c r="J32" s="62"/>
      <c r="K32" s="55"/>
      <c r="L32" s="56"/>
      <c r="M32" s="61"/>
      <c r="N32" s="62"/>
      <c r="O32" s="55"/>
      <c r="P32" s="56"/>
      <c r="Q32" s="61"/>
      <c r="R32" s="62"/>
      <c r="S32" s="55"/>
      <c r="T32" s="56"/>
      <c r="U32" s="61"/>
      <c r="V32" s="62"/>
      <c r="W32" s="55"/>
      <c r="X32" s="56"/>
      <c r="Y32" s="61"/>
      <c r="Z32" s="62"/>
      <c r="AA32" s="55"/>
      <c r="AB32" s="56"/>
      <c r="AC32" s="61"/>
      <c r="AD32" s="62"/>
      <c r="AE32" s="55"/>
      <c r="AF32" s="56"/>
      <c r="AG32" s="61"/>
      <c r="AH32" s="62"/>
    </row>
    <row r="33" spans="1:35" ht="21.6" thickTop="1" thickBot="1" x14ac:dyDescent="0.6">
      <c r="A33" s="245" t="s">
        <v>1</v>
      </c>
      <c r="B33" s="246"/>
      <c r="C33" s="181">
        <v>102.87</v>
      </c>
      <c r="D33" s="68">
        <v>13</v>
      </c>
      <c r="E33" s="181">
        <f t="shared" ref="E33:AH33" si="17">SUM(E25:E32)</f>
        <v>102.75</v>
      </c>
      <c r="F33" s="68">
        <f t="shared" si="17"/>
        <v>12</v>
      </c>
      <c r="G33" s="109">
        <f t="shared" si="17"/>
        <v>0</v>
      </c>
      <c r="H33" s="110">
        <f t="shared" si="17"/>
        <v>0</v>
      </c>
      <c r="I33" s="107">
        <f t="shared" si="17"/>
        <v>0</v>
      </c>
      <c r="J33" s="108">
        <f t="shared" si="17"/>
        <v>0</v>
      </c>
      <c r="K33" s="109">
        <f t="shared" si="17"/>
        <v>0</v>
      </c>
      <c r="L33" s="110">
        <f t="shared" si="17"/>
        <v>0</v>
      </c>
      <c r="M33" s="107">
        <f t="shared" si="17"/>
        <v>0</v>
      </c>
      <c r="N33" s="108">
        <f t="shared" si="17"/>
        <v>0</v>
      </c>
      <c r="O33" s="109">
        <f t="shared" si="17"/>
        <v>0</v>
      </c>
      <c r="P33" s="110">
        <f t="shared" si="17"/>
        <v>0</v>
      </c>
      <c r="Q33" s="107">
        <f t="shared" si="17"/>
        <v>0</v>
      </c>
      <c r="R33" s="108">
        <f t="shared" si="17"/>
        <v>0</v>
      </c>
      <c r="S33" s="109">
        <f t="shared" si="17"/>
        <v>0</v>
      </c>
      <c r="T33" s="110">
        <f t="shared" si="17"/>
        <v>0</v>
      </c>
      <c r="U33" s="107">
        <f t="shared" si="17"/>
        <v>0</v>
      </c>
      <c r="V33" s="108">
        <f t="shared" si="17"/>
        <v>0</v>
      </c>
      <c r="W33" s="109">
        <f t="shared" ref="W33:Z33" si="18">SUM(W25:W32)</f>
        <v>0</v>
      </c>
      <c r="X33" s="110">
        <f t="shared" si="18"/>
        <v>0</v>
      </c>
      <c r="Y33" s="107">
        <f t="shared" si="18"/>
        <v>60</v>
      </c>
      <c r="Z33" s="108">
        <f t="shared" si="18"/>
        <v>1</v>
      </c>
      <c r="AA33" s="109">
        <f t="shared" ref="AA33:AD33" si="19">SUM(AA25:AA32)</f>
        <v>0</v>
      </c>
      <c r="AB33" s="110">
        <f t="shared" si="19"/>
        <v>0</v>
      </c>
      <c r="AC33" s="107">
        <f t="shared" si="19"/>
        <v>0</v>
      </c>
      <c r="AD33" s="108">
        <f t="shared" si="19"/>
        <v>0</v>
      </c>
      <c r="AE33" s="109">
        <f t="shared" si="17"/>
        <v>0</v>
      </c>
      <c r="AF33" s="110">
        <f t="shared" si="17"/>
        <v>0</v>
      </c>
      <c r="AG33" s="107">
        <f t="shared" si="17"/>
        <v>42.75</v>
      </c>
      <c r="AH33" s="108">
        <f t="shared" si="17"/>
        <v>11</v>
      </c>
    </row>
    <row r="34" spans="1:35" ht="21" thickTop="1" x14ac:dyDescent="0.55000000000000004">
      <c r="A34" s="73"/>
      <c r="B34" s="74" t="s">
        <v>12</v>
      </c>
      <c r="C34" s="182"/>
      <c r="D34" s="76"/>
      <c r="E34" s="182"/>
      <c r="F34" s="76"/>
      <c r="G34" s="99"/>
      <c r="H34" s="100"/>
      <c r="I34" s="120"/>
      <c r="J34" s="121"/>
      <c r="K34" s="99"/>
      <c r="L34" s="100"/>
      <c r="M34" s="120"/>
      <c r="N34" s="121"/>
      <c r="O34" s="99"/>
      <c r="P34" s="100"/>
      <c r="Q34" s="120"/>
      <c r="R34" s="121"/>
      <c r="S34" s="99"/>
      <c r="T34" s="100"/>
      <c r="U34" s="120"/>
      <c r="V34" s="121"/>
      <c r="W34" s="99"/>
      <c r="X34" s="100"/>
      <c r="Y34" s="120"/>
      <c r="Z34" s="121"/>
      <c r="AA34" s="99"/>
      <c r="AB34" s="100"/>
      <c r="AC34" s="120"/>
      <c r="AD34" s="121"/>
      <c r="AE34" s="99"/>
      <c r="AF34" s="100"/>
      <c r="AG34" s="120"/>
      <c r="AH34" s="121"/>
    </row>
    <row r="35" spans="1:35" ht="19.8" x14ac:dyDescent="0.5">
      <c r="A35" s="51">
        <v>1</v>
      </c>
      <c r="B35" s="52" t="s">
        <v>13</v>
      </c>
      <c r="C35" s="180">
        <v>0</v>
      </c>
      <c r="D35" s="54">
        <v>0</v>
      </c>
      <c r="E35" s="180">
        <f t="shared" ref="E35:E42" si="20">G35+I35+K35+M35+O35+Q35+S35+W35+Y35+AA35+AC35+U35+AE35+AG35</f>
        <v>0</v>
      </c>
      <c r="F35" s="54">
        <f t="shared" ref="F35:F42" si="21">H35+J35+L35+N35+P35+R35+T35+X35+Z35+AB35+AD35+V35+AF35+AH35</f>
        <v>0</v>
      </c>
      <c r="G35" s="59"/>
      <c r="H35" s="60"/>
      <c r="I35" s="57"/>
      <c r="J35" s="58"/>
      <c r="K35" s="59"/>
      <c r="L35" s="60"/>
      <c r="M35" s="57"/>
      <c r="N35" s="58"/>
      <c r="O35" s="59"/>
      <c r="P35" s="60"/>
      <c r="Q35" s="57"/>
      <c r="R35" s="58"/>
      <c r="S35" s="59">
        <v>0</v>
      </c>
      <c r="T35" s="60">
        <v>0</v>
      </c>
      <c r="U35" s="57">
        <v>0</v>
      </c>
      <c r="V35" s="58">
        <v>0</v>
      </c>
      <c r="W35" s="59">
        <v>0</v>
      </c>
      <c r="X35" s="60">
        <v>0</v>
      </c>
      <c r="Y35" s="57"/>
      <c r="Z35" s="58"/>
      <c r="AA35" s="59"/>
      <c r="AB35" s="60"/>
      <c r="AC35" s="57"/>
      <c r="AD35" s="58"/>
      <c r="AE35" s="59"/>
      <c r="AF35" s="60"/>
      <c r="AG35" s="57"/>
      <c r="AH35" s="58"/>
    </row>
    <row r="36" spans="1:35" ht="19.8" x14ac:dyDescent="0.5">
      <c r="A36" s="51">
        <v>2</v>
      </c>
      <c r="B36" s="52" t="s">
        <v>14</v>
      </c>
      <c r="C36" s="180">
        <v>16.5</v>
      </c>
      <c r="D36" s="54">
        <v>4</v>
      </c>
      <c r="E36" s="180">
        <f t="shared" si="20"/>
        <v>16.5</v>
      </c>
      <c r="F36" s="54">
        <f t="shared" si="21"/>
        <v>4</v>
      </c>
      <c r="G36" s="59"/>
      <c r="H36" s="60"/>
      <c r="I36" s="57"/>
      <c r="J36" s="58"/>
      <c r="K36" s="59"/>
      <c r="L36" s="60"/>
      <c r="M36" s="57"/>
      <c r="N36" s="58"/>
      <c r="O36" s="59"/>
      <c r="P36" s="60"/>
      <c r="Q36" s="57"/>
      <c r="R36" s="58"/>
      <c r="S36" s="59"/>
      <c r="T36" s="60"/>
      <c r="U36" s="57"/>
      <c r="V36" s="58"/>
      <c r="W36" s="59"/>
      <c r="X36" s="60"/>
      <c r="Y36" s="57">
        <v>4.5</v>
      </c>
      <c r="Z36" s="58">
        <v>2</v>
      </c>
      <c r="AA36" s="59"/>
      <c r="AB36" s="60"/>
      <c r="AC36" s="57"/>
      <c r="AD36" s="58"/>
      <c r="AE36" s="59">
        <v>12</v>
      </c>
      <c r="AF36" s="60">
        <v>2</v>
      </c>
      <c r="AG36" s="57"/>
      <c r="AH36" s="58"/>
    </row>
    <row r="37" spans="1:35" ht="19.8" x14ac:dyDescent="0.5">
      <c r="A37" s="51">
        <v>3</v>
      </c>
      <c r="B37" s="52" t="s">
        <v>212</v>
      </c>
      <c r="C37" s="180">
        <v>109.87</v>
      </c>
      <c r="D37" s="54">
        <v>38</v>
      </c>
      <c r="E37" s="180">
        <f t="shared" si="20"/>
        <v>109.87</v>
      </c>
      <c r="F37" s="54">
        <f t="shared" si="21"/>
        <v>38</v>
      </c>
      <c r="G37" s="59"/>
      <c r="H37" s="60"/>
      <c r="I37" s="57">
        <v>13</v>
      </c>
      <c r="J37" s="58">
        <v>7</v>
      </c>
      <c r="K37" s="59"/>
      <c r="L37" s="60"/>
      <c r="M37" s="57">
        <v>4.5</v>
      </c>
      <c r="N37" s="58">
        <v>1</v>
      </c>
      <c r="O37" s="59"/>
      <c r="P37" s="60"/>
      <c r="Q37" s="57"/>
      <c r="R37" s="58"/>
      <c r="S37" s="59">
        <v>0.87</v>
      </c>
      <c r="T37" s="60">
        <v>1</v>
      </c>
      <c r="U37" s="57">
        <v>42.25</v>
      </c>
      <c r="V37" s="58">
        <v>11</v>
      </c>
      <c r="W37" s="59">
        <v>38.25</v>
      </c>
      <c r="X37" s="60">
        <v>12</v>
      </c>
      <c r="Y37" s="57">
        <v>0.5</v>
      </c>
      <c r="Z37" s="58">
        <v>2</v>
      </c>
      <c r="AA37" s="59"/>
      <c r="AB37" s="60"/>
      <c r="AC37" s="57"/>
      <c r="AD37" s="58"/>
      <c r="AE37" s="59">
        <v>1.5</v>
      </c>
      <c r="AF37" s="60">
        <v>2</v>
      </c>
      <c r="AG37" s="57">
        <v>9</v>
      </c>
      <c r="AH37" s="58">
        <v>2</v>
      </c>
    </row>
    <row r="38" spans="1:35" ht="19.8" x14ac:dyDescent="0.5">
      <c r="A38" s="51">
        <v>9</v>
      </c>
      <c r="B38" s="52" t="s">
        <v>15</v>
      </c>
      <c r="C38" s="180">
        <v>53.5</v>
      </c>
      <c r="D38" s="54">
        <v>11</v>
      </c>
      <c r="E38" s="180">
        <f t="shared" si="20"/>
        <v>53.5</v>
      </c>
      <c r="F38" s="54">
        <f t="shared" si="21"/>
        <v>11</v>
      </c>
      <c r="G38" s="59"/>
      <c r="H38" s="60"/>
      <c r="I38" s="57"/>
      <c r="J38" s="58"/>
      <c r="K38" s="59"/>
      <c r="L38" s="60"/>
      <c r="M38" s="57">
        <v>39.75</v>
      </c>
      <c r="N38" s="58">
        <v>8</v>
      </c>
      <c r="O38" s="59"/>
      <c r="P38" s="60"/>
      <c r="Q38" s="57"/>
      <c r="R38" s="58"/>
      <c r="S38" s="59"/>
      <c r="T38" s="60"/>
      <c r="U38" s="57">
        <v>0</v>
      </c>
      <c r="V38" s="58">
        <v>0</v>
      </c>
      <c r="W38" s="59">
        <v>13.75</v>
      </c>
      <c r="X38" s="60">
        <v>3</v>
      </c>
      <c r="Y38" s="57"/>
      <c r="Z38" s="58"/>
      <c r="AA38" s="59"/>
      <c r="AB38" s="60"/>
      <c r="AC38" s="57"/>
      <c r="AD38" s="58"/>
      <c r="AE38" s="59"/>
      <c r="AF38" s="60"/>
      <c r="AG38" s="57"/>
      <c r="AH38" s="58"/>
    </row>
    <row r="39" spans="1:35" ht="19.8" x14ac:dyDescent="0.5">
      <c r="A39" s="51">
        <v>5</v>
      </c>
      <c r="B39" s="52" t="s">
        <v>213</v>
      </c>
      <c r="C39" s="180">
        <v>0</v>
      </c>
      <c r="D39" s="54">
        <v>0</v>
      </c>
      <c r="E39" s="180">
        <f t="shared" si="20"/>
        <v>0</v>
      </c>
      <c r="F39" s="54">
        <f t="shared" si="21"/>
        <v>0</v>
      </c>
      <c r="G39" s="59"/>
      <c r="H39" s="60"/>
      <c r="I39" s="57"/>
      <c r="J39" s="58"/>
      <c r="K39" s="59"/>
      <c r="L39" s="60"/>
      <c r="M39" s="57"/>
      <c r="N39" s="58"/>
      <c r="O39" s="59"/>
      <c r="P39" s="60"/>
      <c r="Q39" s="57"/>
      <c r="R39" s="58"/>
      <c r="S39" s="59"/>
      <c r="T39" s="60"/>
      <c r="U39" s="57"/>
      <c r="V39" s="58"/>
      <c r="W39" s="59"/>
      <c r="X39" s="60"/>
      <c r="Y39" s="57"/>
      <c r="Z39" s="58"/>
      <c r="AA39" s="59"/>
      <c r="AB39" s="60"/>
      <c r="AC39" s="57"/>
      <c r="AD39" s="58"/>
      <c r="AE39" s="59"/>
      <c r="AF39" s="60"/>
      <c r="AG39" s="57"/>
      <c r="AH39" s="58"/>
    </row>
    <row r="40" spans="1:35" ht="19.8" x14ac:dyDescent="0.5">
      <c r="A40" s="51">
        <v>6</v>
      </c>
      <c r="B40" s="52" t="s">
        <v>214</v>
      </c>
      <c r="C40" s="180">
        <v>0</v>
      </c>
      <c r="D40" s="54">
        <v>0</v>
      </c>
      <c r="E40" s="180">
        <f t="shared" si="20"/>
        <v>0</v>
      </c>
      <c r="F40" s="54">
        <f t="shared" si="21"/>
        <v>0</v>
      </c>
      <c r="G40" s="59"/>
      <c r="H40" s="60"/>
      <c r="I40" s="57"/>
      <c r="J40" s="58"/>
      <c r="K40" s="59"/>
      <c r="L40" s="60"/>
      <c r="M40" s="57"/>
      <c r="N40" s="58"/>
      <c r="O40" s="59"/>
      <c r="P40" s="60"/>
      <c r="Q40" s="57"/>
      <c r="R40" s="58"/>
      <c r="S40" s="59"/>
      <c r="T40" s="60"/>
      <c r="U40" s="57"/>
      <c r="V40" s="58"/>
      <c r="W40" s="59"/>
      <c r="X40" s="60"/>
      <c r="Y40" s="57"/>
      <c r="Z40" s="58"/>
      <c r="AA40" s="59"/>
      <c r="AB40" s="60"/>
      <c r="AC40" s="57"/>
      <c r="AD40" s="58"/>
      <c r="AE40" s="59"/>
      <c r="AF40" s="60"/>
      <c r="AG40" s="57"/>
      <c r="AH40" s="58"/>
    </row>
    <row r="41" spans="1:35" ht="19.8" x14ac:dyDescent="0.5">
      <c r="A41" s="51">
        <v>7</v>
      </c>
      <c r="B41" s="52" t="s">
        <v>16</v>
      </c>
      <c r="C41" s="180">
        <v>4.75</v>
      </c>
      <c r="D41" s="54">
        <v>3</v>
      </c>
      <c r="E41" s="180">
        <f t="shared" si="20"/>
        <v>4.75</v>
      </c>
      <c r="F41" s="54">
        <f t="shared" si="21"/>
        <v>3</v>
      </c>
      <c r="G41" s="59"/>
      <c r="H41" s="60"/>
      <c r="I41" s="57"/>
      <c r="J41" s="58"/>
      <c r="K41" s="59"/>
      <c r="L41" s="60"/>
      <c r="M41" s="57"/>
      <c r="N41" s="58"/>
      <c r="O41" s="59"/>
      <c r="P41" s="60"/>
      <c r="Q41" s="57"/>
      <c r="R41" s="58"/>
      <c r="S41" s="59"/>
      <c r="T41" s="60"/>
      <c r="U41" s="57"/>
      <c r="V41" s="58"/>
      <c r="W41" s="59"/>
      <c r="X41" s="60"/>
      <c r="Y41" s="57">
        <v>4</v>
      </c>
      <c r="Z41" s="58">
        <v>1</v>
      </c>
      <c r="AA41" s="59"/>
      <c r="AB41" s="60"/>
      <c r="AC41" s="57">
        <v>0.25</v>
      </c>
      <c r="AD41" s="58">
        <v>1</v>
      </c>
      <c r="AE41" s="59">
        <v>0.5</v>
      </c>
      <c r="AF41" s="60">
        <v>1</v>
      </c>
      <c r="AG41" s="57"/>
      <c r="AH41" s="58"/>
    </row>
    <row r="42" spans="1:35" ht="19.8" x14ac:dyDescent="0.5">
      <c r="A42" s="51">
        <v>8</v>
      </c>
      <c r="B42" s="52" t="s">
        <v>17</v>
      </c>
      <c r="C42" s="180">
        <v>0</v>
      </c>
      <c r="D42" s="54">
        <v>0</v>
      </c>
      <c r="E42" s="180">
        <f t="shared" si="20"/>
        <v>0</v>
      </c>
      <c r="F42" s="54">
        <f t="shared" si="21"/>
        <v>0</v>
      </c>
      <c r="G42" s="59"/>
      <c r="H42" s="60"/>
      <c r="I42" s="57"/>
      <c r="J42" s="58"/>
      <c r="K42" s="59"/>
      <c r="L42" s="60"/>
      <c r="M42" s="57"/>
      <c r="N42" s="58"/>
      <c r="O42" s="59"/>
      <c r="P42" s="60"/>
      <c r="Q42" s="57"/>
      <c r="R42" s="58"/>
      <c r="S42" s="59"/>
      <c r="T42" s="60"/>
      <c r="U42" s="57"/>
      <c r="V42" s="58"/>
      <c r="W42" s="59"/>
      <c r="X42" s="60"/>
      <c r="Y42" s="57"/>
      <c r="Z42" s="58"/>
      <c r="AA42" s="59"/>
      <c r="AB42" s="60"/>
      <c r="AC42" s="57"/>
      <c r="AD42" s="58"/>
      <c r="AE42" s="59"/>
      <c r="AF42" s="60"/>
      <c r="AG42" s="57"/>
      <c r="AH42" s="58"/>
    </row>
    <row r="43" spans="1:35" ht="19.8" x14ac:dyDescent="0.5">
      <c r="A43" s="51">
        <v>9</v>
      </c>
      <c r="B43" s="52" t="s">
        <v>215</v>
      </c>
      <c r="C43" s="180">
        <v>0.5</v>
      </c>
      <c r="D43" s="54">
        <v>1</v>
      </c>
      <c r="E43" s="180">
        <f t="shared" ref="E43:E95" si="22">G43+I43+K43+M43+O43+Q43+S43+W43+Y43+AA43+AC43+U43+AE43+AG43</f>
        <v>0.5</v>
      </c>
      <c r="F43" s="54">
        <f t="shared" ref="F43:F95" si="23">H43+J43+L43+N43+P43+R43+T43+X43+Z43+AB43+AD43+V43+AF43+AH43</f>
        <v>1</v>
      </c>
      <c r="G43" s="59"/>
      <c r="H43" s="60"/>
      <c r="I43" s="57"/>
      <c r="J43" s="58"/>
      <c r="K43" s="59"/>
      <c r="L43" s="60"/>
      <c r="M43" s="57"/>
      <c r="N43" s="58"/>
      <c r="O43" s="59">
        <v>0.5</v>
      </c>
      <c r="P43" s="60">
        <v>1</v>
      </c>
      <c r="Q43" s="57"/>
      <c r="R43" s="58"/>
      <c r="S43" s="59"/>
      <c r="T43" s="60"/>
      <c r="U43" s="57"/>
      <c r="V43" s="58"/>
      <c r="W43" s="59"/>
      <c r="X43" s="60"/>
      <c r="Y43" s="57"/>
      <c r="Z43" s="58"/>
      <c r="AA43" s="59"/>
      <c r="AB43" s="60"/>
      <c r="AC43" s="57"/>
      <c r="AD43" s="58"/>
      <c r="AE43" s="59"/>
      <c r="AF43" s="60"/>
      <c r="AG43" s="57"/>
      <c r="AH43" s="58"/>
      <c r="AI43" s="118" t="s">
        <v>309</v>
      </c>
    </row>
    <row r="44" spans="1:35" ht="19.8" x14ac:dyDescent="0.5">
      <c r="A44" s="51">
        <v>10</v>
      </c>
      <c r="B44" s="52" t="s">
        <v>18</v>
      </c>
      <c r="C44" s="180">
        <v>0.25</v>
      </c>
      <c r="D44" s="54">
        <v>1</v>
      </c>
      <c r="E44" s="180">
        <f t="shared" si="22"/>
        <v>0.25</v>
      </c>
      <c r="F44" s="54">
        <f t="shared" si="23"/>
        <v>1</v>
      </c>
      <c r="G44" s="59"/>
      <c r="H44" s="60"/>
      <c r="I44" s="57"/>
      <c r="J44" s="58"/>
      <c r="K44" s="59"/>
      <c r="L44" s="60"/>
      <c r="M44" s="57"/>
      <c r="N44" s="58"/>
      <c r="O44" s="59"/>
      <c r="P44" s="60"/>
      <c r="Q44" s="57"/>
      <c r="R44" s="58"/>
      <c r="S44" s="59"/>
      <c r="T44" s="60"/>
      <c r="U44" s="57"/>
      <c r="V44" s="58"/>
      <c r="W44" s="59"/>
      <c r="X44" s="60"/>
      <c r="Y44" s="57"/>
      <c r="Z44" s="58"/>
      <c r="AA44" s="59"/>
      <c r="AB44" s="60"/>
      <c r="AC44" s="57">
        <v>0.25</v>
      </c>
      <c r="AD44" s="58">
        <v>1</v>
      </c>
      <c r="AE44" s="59"/>
      <c r="AF44" s="60"/>
      <c r="AG44" s="57"/>
      <c r="AH44" s="58"/>
    </row>
    <row r="45" spans="1:35" ht="19.8" x14ac:dyDescent="0.5">
      <c r="A45" s="51">
        <v>11</v>
      </c>
      <c r="B45" s="52" t="s">
        <v>19</v>
      </c>
      <c r="C45" s="180">
        <v>213.99</v>
      </c>
      <c r="D45" s="54">
        <v>47</v>
      </c>
      <c r="E45" s="180">
        <f t="shared" si="22"/>
        <v>213.99</v>
      </c>
      <c r="F45" s="54">
        <f t="shared" si="23"/>
        <v>47</v>
      </c>
      <c r="G45" s="59"/>
      <c r="H45" s="60"/>
      <c r="I45" s="57">
        <v>30.75</v>
      </c>
      <c r="J45" s="58">
        <v>7</v>
      </c>
      <c r="K45" s="59"/>
      <c r="L45" s="60"/>
      <c r="M45" s="57">
        <v>3.25</v>
      </c>
      <c r="N45" s="58">
        <v>1</v>
      </c>
      <c r="O45" s="59"/>
      <c r="P45" s="60"/>
      <c r="Q45" s="57"/>
      <c r="R45" s="58"/>
      <c r="S45" s="59">
        <v>6.74</v>
      </c>
      <c r="T45" s="60">
        <v>3</v>
      </c>
      <c r="U45" s="57">
        <v>49.5</v>
      </c>
      <c r="V45" s="58">
        <v>9</v>
      </c>
      <c r="W45" s="59">
        <v>121.75</v>
      </c>
      <c r="X45" s="60">
        <v>26</v>
      </c>
      <c r="Y45" s="57"/>
      <c r="Z45" s="58"/>
      <c r="AA45" s="59"/>
      <c r="AB45" s="60"/>
      <c r="AC45" s="57"/>
      <c r="AD45" s="58"/>
      <c r="AE45" s="59"/>
      <c r="AF45" s="60"/>
      <c r="AG45" s="57">
        <v>2</v>
      </c>
      <c r="AH45" s="58">
        <v>1</v>
      </c>
    </row>
    <row r="46" spans="1:35" ht="19.8" x14ac:dyDescent="0.5">
      <c r="A46" s="51">
        <v>12</v>
      </c>
      <c r="B46" s="52" t="s">
        <v>20</v>
      </c>
      <c r="C46" s="180">
        <v>5.5</v>
      </c>
      <c r="D46" s="54">
        <v>2</v>
      </c>
      <c r="E46" s="180">
        <f t="shared" si="22"/>
        <v>5.5</v>
      </c>
      <c r="F46" s="54">
        <f t="shared" si="23"/>
        <v>2</v>
      </c>
      <c r="G46" s="59"/>
      <c r="H46" s="60"/>
      <c r="I46" s="57">
        <v>0</v>
      </c>
      <c r="J46" s="58">
        <v>0</v>
      </c>
      <c r="K46" s="59">
        <v>0</v>
      </c>
      <c r="L46" s="60">
        <v>0</v>
      </c>
      <c r="M46" s="57"/>
      <c r="N46" s="58"/>
      <c r="O46" s="59">
        <v>0.5</v>
      </c>
      <c r="P46" s="60">
        <v>1</v>
      </c>
      <c r="Q46" s="57"/>
      <c r="R46" s="58"/>
      <c r="S46" s="59">
        <v>0</v>
      </c>
      <c r="T46" s="60">
        <v>0</v>
      </c>
      <c r="U46" s="57">
        <v>5</v>
      </c>
      <c r="V46" s="58">
        <v>1</v>
      </c>
      <c r="W46" s="59">
        <v>0</v>
      </c>
      <c r="X46" s="60">
        <v>0</v>
      </c>
      <c r="Y46" s="57"/>
      <c r="Z46" s="58"/>
      <c r="AA46" s="59"/>
      <c r="AB46" s="60"/>
      <c r="AC46" s="57">
        <v>0</v>
      </c>
      <c r="AD46" s="58">
        <v>0</v>
      </c>
      <c r="AE46" s="59"/>
      <c r="AF46" s="60"/>
      <c r="AG46" s="57"/>
      <c r="AH46" s="58"/>
    </row>
    <row r="47" spans="1:35" ht="19.8" x14ac:dyDescent="0.5">
      <c r="A47" s="51">
        <v>13</v>
      </c>
      <c r="B47" s="52" t="s">
        <v>117</v>
      </c>
      <c r="C47" s="180">
        <v>2</v>
      </c>
      <c r="D47" s="54">
        <v>1</v>
      </c>
      <c r="E47" s="180">
        <f t="shared" si="22"/>
        <v>2</v>
      </c>
      <c r="F47" s="54">
        <f t="shared" si="23"/>
        <v>1</v>
      </c>
      <c r="G47" s="59"/>
      <c r="H47" s="60"/>
      <c r="I47" s="57"/>
      <c r="J47" s="58"/>
      <c r="K47" s="59"/>
      <c r="L47" s="60"/>
      <c r="M47" s="57"/>
      <c r="N47" s="58"/>
      <c r="O47" s="59"/>
      <c r="P47" s="60"/>
      <c r="Q47" s="57"/>
      <c r="R47" s="58"/>
      <c r="S47" s="59"/>
      <c r="T47" s="60"/>
      <c r="U47" s="57"/>
      <c r="V47" s="58"/>
      <c r="W47" s="59"/>
      <c r="X47" s="60"/>
      <c r="Y47" s="57"/>
      <c r="Z47" s="58"/>
      <c r="AA47" s="59"/>
      <c r="AB47" s="60"/>
      <c r="AC47" s="57"/>
      <c r="AD47" s="58"/>
      <c r="AE47" s="59">
        <v>2</v>
      </c>
      <c r="AF47" s="60">
        <v>1</v>
      </c>
      <c r="AG47" s="57"/>
      <c r="AH47" s="58"/>
    </row>
    <row r="48" spans="1:35" ht="19.8" x14ac:dyDescent="0.5">
      <c r="A48" s="51">
        <v>14</v>
      </c>
      <c r="B48" s="52" t="s">
        <v>21</v>
      </c>
      <c r="C48" s="180">
        <v>12.6</v>
      </c>
      <c r="D48" s="54">
        <v>5</v>
      </c>
      <c r="E48" s="180">
        <f t="shared" si="22"/>
        <v>12.6</v>
      </c>
      <c r="F48" s="54">
        <f t="shared" si="23"/>
        <v>5</v>
      </c>
      <c r="G48" s="59"/>
      <c r="H48" s="60"/>
      <c r="I48" s="57"/>
      <c r="J48" s="58"/>
      <c r="K48" s="59"/>
      <c r="L48" s="60"/>
      <c r="M48" s="57"/>
      <c r="N48" s="58"/>
      <c r="O48" s="59"/>
      <c r="P48" s="60"/>
      <c r="Q48" s="57"/>
      <c r="R48" s="58"/>
      <c r="S48" s="59"/>
      <c r="T48" s="60"/>
      <c r="U48" s="57"/>
      <c r="V48" s="58"/>
      <c r="W48" s="59">
        <v>4.0999999999999996</v>
      </c>
      <c r="X48" s="60">
        <v>2</v>
      </c>
      <c r="Y48" s="57">
        <v>4</v>
      </c>
      <c r="Z48" s="58">
        <v>1</v>
      </c>
      <c r="AA48" s="59"/>
      <c r="AB48" s="60"/>
      <c r="AC48" s="57"/>
      <c r="AD48" s="58"/>
      <c r="AE48" s="59">
        <v>4.5</v>
      </c>
      <c r="AF48" s="60">
        <v>2</v>
      </c>
      <c r="AG48" s="57"/>
      <c r="AH48" s="58"/>
    </row>
    <row r="49" spans="1:34" ht="19.8" x14ac:dyDescent="0.5">
      <c r="A49" s="51">
        <v>15</v>
      </c>
      <c r="B49" s="52" t="s">
        <v>216</v>
      </c>
      <c r="C49" s="180">
        <v>4</v>
      </c>
      <c r="D49" s="54">
        <v>1</v>
      </c>
      <c r="E49" s="180">
        <f t="shared" si="22"/>
        <v>4</v>
      </c>
      <c r="F49" s="54">
        <f t="shared" si="23"/>
        <v>1</v>
      </c>
      <c r="G49" s="59"/>
      <c r="H49" s="60"/>
      <c r="I49" s="57"/>
      <c r="J49" s="58"/>
      <c r="K49" s="59"/>
      <c r="L49" s="60"/>
      <c r="M49" s="57"/>
      <c r="N49" s="58"/>
      <c r="O49" s="59"/>
      <c r="P49" s="60"/>
      <c r="Q49" s="57"/>
      <c r="R49" s="58"/>
      <c r="S49" s="59"/>
      <c r="T49" s="60"/>
      <c r="U49" s="57">
        <v>4</v>
      </c>
      <c r="V49" s="58">
        <v>1</v>
      </c>
      <c r="W49" s="59"/>
      <c r="X49" s="60"/>
      <c r="Y49" s="57">
        <v>0</v>
      </c>
      <c r="Z49" s="58">
        <v>0</v>
      </c>
      <c r="AA49" s="59"/>
      <c r="AB49" s="60"/>
      <c r="AC49" s="57"/>
      <c r="AD49" s="58"/>
      <c r="AE49" s="59"/>
      <c r="AF49" s="60"/>
      <c r="AG49" s="57"/>
      <c r="AH49" s="58"/>
    </row>
    <row r="50" spans="1:34" ht="19.8" x14ac:dyDescent="0.5">
      <c r="A50" s="51">
        <v>16</v>
      </c>
      <c r="B50" s="52" t="s">
        <v>217</v>
      </c>
      <c r="C50" s="180">
        <v>0</v>
      </c>
      <c r="D50" s="54">
        <v>0</v>
      </c>
      <c r="E50" s="180">
        <f t="shared" si="22"/>
        <v>0</v>
      </c>
      <c r="F50" s="54">
        <f t="shared" si="23"/>
        <v>0</v>
      </c>
      <c r="G50" s="59"/>
      <c r="H50" s="60"/>
      <c r="I50" s="57"/>
      <c r="J50" s="58"/>
      <c r="K50" s="59"/>
      <c r="L50" s="60"/>
      <c r="M50" s="57"/>
      <c r="N50" s="58"/>
      <c r="O50" s="59"/>
      <c r="P50" s="60"/>
      <c r="Q50" s="57"/>
      <c r="R50" s="58"/>
      <c r="S50" s="59"/>
      <c r="T50" s="60"/>
      <c r="U50" s="57">
        <v>0</v>
      </c>
      <c r="V50" s="58">
        <v>0</v>
      </c>
      <c r="W50" s="59"/>
      <c r="X50" s="60"/>
      <c r="Y50" s="57"/>
      <c r="Z50" s="58"/>
      <c r="AA50" s="59"/>
      <c r="AB50" s="60"/>
      <c r="AC50" s="57"/>
      <c r="AD50" s="58"/>
      <c r="AE50" s="59"/>
      <c r="AF50" s="60"/>
      <c r="AG50" s="57"/>
      <c r="AH50" s="58"/>
    </row>
    <row r="51" spans="1:34" ht="19.8" x14ac:dyDescent="0.5">
      <c r="A51" s="51">
        <v>17</v>
      </c>
      <c r="B51" s="52" t="s">
        <v>24</v>
      </c>
      <c r="C51" s="180">
        <v>44.51</v>
      </c>
      <c r="D51" s="54">
        <v>17</v>
      </c>
      <c r="E51" s="180">
        <f t="shared" si="22"/>
        <v>44.51</v>
      </c>
      <c r="F51" s="54">
        <f t="shared" si="23"/>
        <v>17</v>
      </c>
      <c r="G51" s="59"/>
      <c r="H51" s="60"/>
      <c r="I51" s="57"/>
      <c r="J51" s="58"/>
      <c r="K51" s="59"/>
      <c r="L51" s="60"/>
      <c r="M51" s="57">
        <v>1</v>
      </c>
      <c r="N51" s="58">
        <v>1</v>
      </c>
      <c r="O51" s="59"/>
      <c r="P51" s="60"/>
      <c r="Q51" s="57"/>
      <c r="R51" s="58"/>
      <c r="S51" s="59">
        <v>6.76</v>
      </c>
      <c r="T51" s="60">
        <v>3</v>
      </c>
      <c r="U51" s="57">
        <v>5.5</v>
      </c>
      <c r="V51" s="58">
        <v>2</v>
      </c>
      <c r="W51" s="59">
        <v>23.5</v>
      </c>
      <c r="X51" s="60">
        <v>3</v>
      </c>
      <c r="Y51" s="57">
        <v>2.5</v>
      </c>
      <c r="Z51" s="58">
        <v>2</v>
      </c>
      <c r="AA51" s="59"/>
      <c r="AB51" s="60"/>
      <c r="AC51" s="57">
        <v>0.25</v>
      </c>
      <c r="AD51" s="58">
        <v>1</v>
      </c>
      <c r="AE51" s="59"/>
      <c r="AF51" s="60"/>
      <c r="AG51" s="57">
        <v>5</v>
      </c>
      <c r="AH51" s="58">
        <v>5</v>
      </c>
    </row>
    <row r="52" spans="1:34" ht="19.8" x14ac:dyDescent="0.5">
      <c r="A52" s="51">
        <v>18</v>
      </c>
      <c r="B52" s="52" t="s">
        <v>25</v>
      </c>
      <c r="C52" s="180">
        <v>0</v>
      </c>
      <c r="D52" s="54">
        <v>0</v>
      </c>
      <c r="E52" s="180">
        <f t="shared" si="22"/>
        <v>0</v>
      </c>
      <c r="F52" s="54">
        <f t="shared" si="23"/>
        <v>0</v>
      </c>
      <c r="G52" s="59"/>
      <c r="H52" s="60"/>
      <c r="I52" s="57"/>
      <c r="J52" s="58"/>
      <c r="K52" s="59"/>
      <c r="L52" s="60"/>
      <c r="M52" s="57"/>
      <c r="N52" s="58"/>
      <c r="O52" s="59"/>
      <c r="P52" s="60"/>
      <c r="Q52" s="57"/>
      <c r="R52" s="58"/>
      <c r="S52" s="59"/>
      <c r="T52" s="60"/>
      <c r="U52" s="57"/>
      <c r="V52" s="58"/>
      <c r="W52" s="59"/>
      <c r="X52" s="60"/>
      <c r="Y52" s="57"/>
      <c r="Z52" s="58"/>
      <c r="AA52" s="59"/>
      <c r="AB52" s="60"/>
      <c r="AC52" s="57">
        <v>0</v>
      </c>
      <c r="AD52" s="58">
        <v>0</v>
      </c>
      <c r="AE52" s="59"/>
      <c r="AF52" s="60"/>
      <c r="AG52" s="57"/>
      <c r="AH52" s="58"/>
    </row>
    <row r="53" spans="1:34" ht="19.8" x14ac:dyDescent="0.5">
      <c r="A53" s="51">
        <v>19</v>
      </c>
      <c r="B53" s="52" t="s">
        <v>8</v>
      </c>
      <c r="C53" s="180">
        <v>0</v>
      </c>
      <c r="D53" s="54">
        <v>0</v>
      </c>
      <c r="E53" s="180">
        <f t="shared" si="22"/>
        <v>0</v>
      </c>
      <c r="F53" s="54">
        <f t="shared" si="23"/>
        <v>0</v>
      </c>
      <c r="G53" s="59"/>
      <c r="H53" s="60"/>
      <c r="I53" s="57"/>
      <c r="J53" s="58"/>
      <c r="K53" s="59"/>
      <c r="L53" s="60"/>
      <c r="M53" s="57"/>
      <c r="N53" s="58"/>
      <c r="O53" s="59"/>
      <c r="P53" s="60"/>
      <c r="Q53" s="57"/>
      <c r="R53" s="58"/>
      <c r="S53" s="59"/>
      <c r="T53" s="60"/>
      <c r="U53" s="57"/>
      <c r="V53" s="58"/>
      <c r="W53" s="59"/>
      <c r="X53" s="60"/>
      <c r="Y53" s="57"/>
      <c r="Z53" s="58"/>
      <c r="AA53" s="59"/>
      <c r="AB53" s="60"/>
      <c r="AC53" s="57"/>
      <c r="AD53" s="58"/>
      <c r="AE53" s="59"/>
      <c r="AF53" s="60"/>
      <c r="AG53" s="57"/>
      <c r="AH53" s="58"/>
    </row>
    <row r="54" spans="1:34" ht="19.8" x14ac:dyDescent="0.5">
      <c r="A54" s="51">
        <v>20</v>
      </c>
      <c r="B54" s="52" t="s">
        <v>26</v>
      </c>
      <c r="C54" s="180">
        <v>0</v>
      </c>
      <c r="D54" s="54">
        <v>0</v>
      </c>
      <c r="E54" s="180">
        <f t="shared" si="22"/>
        <v>0</v>
      </c>
      <c r="F54" s="54">
        <f t="shared" si="23"/>
        <v>0</v>
      </c>
      <c r="G54" s="59"/>
      <c r="H54" s="60"/>
      <c r="I54" s="57"/>
      <c r="J54" s="58"/>
      <c r="K54" s="59"/>
      <c r="L54" s="60"/>
      <c r="M54" s="57"/>
      <c r="N54" s="58"/>
      <c r="O54" s="59"/>
      <c r="P54" s="60"/>
      <c r="Q54" s="57"/>
      <c r="R54" s="58"/>
      <c r="S54" s="59"/>
      <c r="T54" s="60"/>
      <c r="U54" s="57"/>
      <c r="V54" s="58"/>
      <c r="W54" s="59"/>
      <c r="X54" s="60"/>
      <c r="Y54" s="57"/>
      <c r="Z54" s="58"/>
      <c r="AA54" s="59"/>
      <c r="AB54" s="60"/>
      <c r="AC54" s="57"/>
      <c r="AD54" s="58"/>
      <c r="AE54" s="59"/>
      <c r="AF54" s="60"/>
      <c r="AG54" s="57"/>
      <c r="AH54" s="58"/>
    </row>
    <row r="55" spans="1:34" ht="19.8" x14ac:dyDescent="0.5">
      <c r="A55" s="51">
        <v>21</v>
      </c>
      <c r="B55" s="52" t="s">
        <v>27</v>
      </c>
      <c r="C55" s="180">
        <v>26.5</v>
      </c>
      <c r="D55" s="54">
        <v>5</v>
      </c>
      <c r="E55" s="180">
        <f t="shared" si="22"/>
        <v>26.5</v>
      </c>
      <c r="F55" s="54">
        <f t="shared" si="23"/>
        <v>5</v>
      </c>
      <c r="G55" s="59"/>
      <c r="H55" s="60"/>
      <c r="I55" s="57"/>
      <c r="J55" s="58"/>
      <c r="K55" s="59"/>
      <c r="L55" s="60"/>
      <c r="M55" s="57"/>
      <c r="N55" s="58"/>
      <c r="O55" s="59"/>
      <c r="P55" s="60"/>
      <c r="Q55" s="57"/>
      <c r="R55" s="58"/>
      <c r="S55" s="59">
        <v>3</v>
      </c>
      <c r="T55" s="60">
        <v>1</v>
      </c>
      <c r="U55" s="57"/>
      <c r="V55" s="58"/>
      <c r="W55" s="59">
        <v>21</v>
      </c>
      <c r="X55" s="60">
        <v>2</v>
      </c>
      <c r="Y55" s="57">
        <v>2</v>
      </c>
      <c r="Z55" s="58">
        <v>1</v>
      </c>
      <c r="AA55" s="59"/>
      <c r="AB55" s="60"/>
      <c r="AC55" s="57"/>
      <c r="AD55" s="58"/>
      <c r="AE55" s="59">
        <v>0.5</v>
      </c>
      <c r="AF55" s="60">
        <v>1</v>
      </c>
      <c r="AG55" s="57"/>
      <c r="AH55" s="58"/>
    </row>
    <row r="56" spans="1:34" ht="19.8" x14ac:dyDescent="0.5">
      <c r="A56" s="51">
        <v>22</v>
      </c>
      <c r="B56" s="52" t="s">
        <v>218</v>
      </c>
      <c r="C56" s="180">
        <v>0</v>
      </c>
      <c r="D56" s="54">
        <v>0</v>
      </c>
      <c r="E56" s="180">
        <f t="shared" si="22"/>
        <v>0</v>
      </c>
      <c r="F56" s="54">
        <f t="shared" si="23"/>
        <v>0</v>
      </c>
      <c r="G56" s="59"/>
      <c r="H56" s="60"/>
      <c r="I56" s="57"/>
      <c r="J56" s="58"/>
      <c r="K56" s="59"/>
      <c r="L56" s="60"/>
      <c r="M56" s="57"/>
      <c r="N56" s="58"/>
      <c r="O56" s="59"/>
      <c r="P56" s="60"/>
      <c r="Q56" s="57"/>
      <c r="R56" s="58"/>
      <c r="S56" s="59"/>
      <c r="T56" s="60"/>
      <c r="U56" s="57"/>
      <c r="V56" s="58"/>
      <c r="W56" s="59"/>
      <c r="X56" s="60"/>
      <c r="Y56" s="57"/>
      <c r="Z56" s="58"/>
      <c r="AA56" s="59"/>
      <c r="AB56" s="60"/>
      <c r="AC56" s="57"/>
      <c r="AD56" s="58"/>
      <c r="AE56" s="59"/>
      <c r="AF56" s="60"/>
      <c r="AG56" s="57"/>
      <c r="AH56" s="58"/>
    </row>
    <row r="57" spans="1:34" ht="19.8" x14ac:dyDescent="0.5">
      <c r="A57" s="51">
        <v>23</v>
      </c>
      <c r="B57" s="52" t="s">
        <v>219</v>
      </c>
      <c r="C57" s="180">
        <v>0.5</v>
      </c>
      <c r="D57" s="54">
        <v>1</v>
      </c>
      <c r="E57" s="180">
        <f t="shared" si="22"/>
        <v>0.5</v>
      </c>
      <c r="F57" s="54">
        <f t="shared" si="23"/>
        <v>1</v>
      </c>
      <c r="G57" s="59"/>
      <c r="H57" s="60"/>
      <c r="I57" s="57"/>
      <c r="J57" s="58"/>
      <c r="K57" s="59"/>
      <c r="L57" s="60"/>
      <c r="M57" s="57"/>
      <c r="N57" s="58"/>
      <c r="O57" s="59"/>
      <c r="P57" s="60"/>
      <c r="Q57" s="57"/>
      <c r="R57" s="58"/>
      <c r="S57" s="59"/>
      <c r="T57" s="60"/>
      <c r="U57" s="57"/>
      <c r="V57" s="58"/>
      <c r="W57" s="59"/>
      <c r="X57" s="60"/>
      <c r="Y57" s="57"/>
      <c r="Z57" s="58"/>
      <c r="AA57" s="59">
        <v>0.5</v>
      </c>
      <c r="AB57" s="60">
        <v>1</v>
      </c>
      <c r="AC57" s="57"/>
      <c r="AD57" s="58"/>
      <c r="AE57" s="59"/>
      <c r="AF57" s="60"/>
      <c r="AG57" s="57"/>
      <c r="AH57" s="58"/>
    </row>
    <row r="58" spans="1:34" ht="19.8" x14ac:dyDescent="0.5">
      <c r="A58" s="51">
        <v>24</v>
      </c>
      <c r="B58" s="52" t="s">
        <v>46</v>
      </c>
      <c r="C58" s="180">
        <v>9</v>
      </c>
      <c r="D58" s="54">
        <v>1</v>
      </c>
      <c r="E58" s="180">
        <f t="shared" si="22"/>
        <v>9</v>
      </c>
      <c r="F58" s="54">
        <f t="shared" si="23"/>
        <v>1</v>
      </c>
      <c r="G58" s="59"/>
      <c r="H58" s="60"/>
      <c r="I58" s="57"/>
      <c r="J58" s="58"/>
      <c r="K58" s="59"/>
      <c r="L58" s="60"/>
      <c r="M58" s="57"/>
      <c r="N58" s="58"/>
      <c r="O58" s="59"/>
      <c r="P58" s="60"/>
      <c r="Q58" s="57"/>
      <c r="R58" s="58"/>
      <c r="S58" s="59"/>
      <c r="T58" s="60"/>
      <c r="U58" s="57"/>
      <c r="V58" s="58"/>
      <c r="W58" s="59"/>
      <c r="X58" s="60"/>
      <c r="Y58" s="57"/>
      <c r="Z58" s="58"/>
      <c r="AA58" s="59"/>
      <c r="AB58" s="60"/>
      <c r="AC58" s="57"/>
      <c r="AD58" s="58"/>
      <c r="AE58" s="59">
        <v>9</v>
      </c>
      <c r="AF58" s="60">
        <v>1</v>
      </c>
      <c r="AG58" s="57"/>
      <c r="AH58" s="58"/>
    </row>
    <row r="59" spans="1:34" ht="19.8" x14ac:dyDescent="0.5">
      <c r="A59" s="51">
        <v>25</v>
      </c>
      <c r="B59" s="52" t="s">
        <v>28</v>
      </c>
      <c r="C59" s="180">
        <v>174.65</v>
      </c>
      <c r="D59" s="54">
        <v>36</v>
      </c>
      <c r="E59" s="180">
        <f t="shared" si="22"/>
        <v>174.65</v>
      </c>
      <c r="F59" s="54">
        <f t="shared" si="23"/>
        <v>36</v>
      </c>
      <c r="G59" s="59"/>
      <c r="H59" s="60"/>
      <c r="I59" s="57">
        <v>25.25</v>
      </c>
      <c r="J59" s="58">
        <v>4</v>
      </c>
      <c r="K59" s="59"/>
      <c r="L59" s="60"/>
      <c r="M59" s="57">
        <v>20</v>
      </c>
      <c r="N59" s="58">
        <v>2</v>
      </c>
      <c r="O59" s="59"/>
      <c r="P59" s="60"/>
      <c r="Q59" s="57"/>
      <c r="R59" s="58"/>
      <c r="S59" s="59">
        <v>2.99</v>
      </c>
      <c r="T59" s="60">
        <v>2</v>
      </c>
      <c r="U59" s="57">
        <v>101.25</v>
      </c>
      <c r="V59" s="58">
        <v>18</v>
      </c>
      <c r="W59" s="59">
        <v>25</v>
      </c>
      <c r="X59" s="60">
        <v>9</v>
      </c>
      <c r="Y59" s="57"/>
      <c r="Z59" s="58"/>
      <c r="AA59" s="59"/>
      <c r="AB59" s="60"/>
      <c r="AC59" s="57">
        <v>0.16</v>
      </c>
      <c r="AD59" s="58">
        <v>1</v>
      </c>
      <c r="AE59" s="59"/>
      <c r="AF59" s="60"/>
      <c r="AG59" s="57"/>
      <c r="AH59" s="58"/>
    </row>
    <row r="60" spans="1:34" ht="19.8" x14ac:dyDescent="0.5">
      <c r="A60" s="51">
        <v>26</v>
      </c>
      <c r="B60" s="52" t="s">
        <v>29</v>
      </c>
      <c r="C60" s="180">
        <v>730.25</v>
      </c>
      <c r="D60" s="54">
        <v>113</v>
      </c>
      <c r="E60" s="180">
        <f t="shared" si="22"/>
        <v>730.25</v>
      </c>
      <c r="F60" s="54">
        <f t="shared" si="23"/>
        <v>113</v>
      </c>
      <c r="G60" s="59"/>
      <c r="H60" s="60"/>
      <c r="I60" s="57">
        <v>18</v>
      </c>
      <c r="J60" s="58">
        <v>5</v>
      </c>
      <c r="K60" s="59"/>
      <c r="L60" s="60"/>
      <c r="M60" s="57">
        <v>100.25</v>
      </c>
      <c r="N60" s="58">
        <v>13</v>
      </c>
      <c r="O60" s="59"/>
      <c r="P60" s="60"/>
      <c r="Q60" s="57"/>
      <c r="R60" s="58"/>
      <c r="S60" s="59">
        <v>7.5</v>
      </c>
      <c r="T60" s="60">
        <v>2</v>
      </c>
      <c r="U60" s="57">
        <v>463.75</v>
      </c>
      <c r="V60" s="58">
        <v>64</v>
      </c>
      <c r="W60" s="59">
        <v>140.75</v>
      </c>
      <c r="X60" s="60">
        <v>29</v>
      </c>
      <c r="Y60" s="57"/>
      <c r="Z60" s="58"/>
      <c r="AA60" s="59"/>
      <c r="AB60" s="60"/>
      <c r="AC60" s="57"/>
      <c r="AD60" s="58"/>
      <c r="AE60" s="59"/>
      <c r="AF60" s="60"/>
      <c r="AG60" s="57"/>
      <c r="AH60" s="58"/>
    </row>
    <row r="61" spans="1:34" ht="19.8" x14ac:dyDescent="0.5">
      <c r="A61" s="51">
        <v>27</v>
      </c>
      <c r="B61" s="52" t="s">
        <v>220</v>
      </c>
      <c r="C61" s="180">
        <v>0</v>
      </c>
      <c r="D61" s="54">
        <v>0</v>
      </c>
      <c r="E61" s="180">
        <f t="shared" si="22"/>
        <v>0</v>
      </c>
      <c r="F61" s="54">
        <f t="shared" si="23"/>
        <v>0</v>
      </c>
      <c r="G61" s="59"/>
      <c r="H61" s="60"/>
      <c r="I61" s="57"/>
      <c r="J61" s="58"/>
      <c r="K61" s="59"/>
      <c r="L61" s="60"/>
      <c r="M61" s="57"/>
      <c r="N61" s="58"/>
      <c r="O61" s="59"/>
      <c r="P61" s="60"/>
      <c r="Q61" s="57"/>
      <c r="R61" s="58"/>
      <c r="S61" s="59"/>
      <c r="T61" s="60"/>
      <c r="U61" s="57">
        <v>0</v>
      </c>
      <c r="V61" s="58">
        <v>0</v>
      </c>
      <c r="W61" s="59"/>
      <c r="X61" s="60"/>
      <c r="Y61" s="57"/>
      <c r="Z61" s="58"/>
      <c r="AA61" s="59"/>
      <c r="AB61" s="60"/>
      <c r="AC61" s="57"/>
      <c r="AD61" s="58"/>
      <c r="AE61" s="59"/>
      <c r="AF61" s="60"/>
      <c r="AG61" s="57"/>
      <c r="AH61" s="58"/>
    </row>
    <row r="62" spans="1:34" ht="19.8" x14ac:dyDescent="0.5">
      <c r="A62" s="51">
        <v>28</v>
      </c>
      <c r="B62" s="52" t="s">
        <v>30</v>
      </c>
      <c r="C62" s="180">
        <v>0</v>
      </c>
      <c r="D62" s="54">
        <v>0</v>
      </c>
      <c r="E62" s="180">
        <f t="shared" si="22"/>
        <v>0</v>
      </c>
      <c r="F62" s="54">
        <f t="shared" si="23"/>
        <v>0</v>
      </c>
      <c r="G62" s="59"/>
      <c r="H62" s="60"/>
      <c r="I62" s="57">
        <v>0</v>
      </c>
      <c r="J62" s="58">
        <v>0</v>
      </c>
      <c r="K62" s="59"/>
      <c r="L62" s="60"/>
      <c r="M62" s="57"/>
      <c r="N62" s="58"/>
      <c r="O62" s="59"/>
      <c r="P62" s="60"/>
      <c r="Q62" s="57"/>
      <c r="R62" s="58"/>
      <c r="S62" s="59"/>
      <c r="T62" s="60"/>
      <c r="U62" s="57"/>
      <c r="V62" s="58"/>
      <c r="W62" s="59"/>
      <c r="X62" s="60"/>
      <c r="Y62" s="57">
        <v>0</v>
      </c>
      <c r="Z62" s="58">
        <v>0</v>
      </c>
      <c r="AA62" s="59"/>
      <c r="AB62" s="60"/>
      <c r="AC62" s="57"/>
      <c r="AD62" s="58"/>
      <c r="AE62" s="59"/>
      <c r="AF62" s="60"/>
      <c r="AG62" s="57"/>
      <c r="AH62" s="58"/>
    </row>
    <row r="63" spans="1:34" ht="19.8" x14ac:dyDescent="0.5">
      <c r="A63" s="51">
        <v>29</v>
      </c>
      <c r="B63" s="52" t="s">
        <v>31</v>
      </c>
      <c r="C63" s="180">
        <v>431.28999999999996</v>
      </c>
      <c r="D63" s="54">
        <v>84</v>
      </c>
      <c r="E63" s="180">
        <f t="shared" si="22"/>
        <v>431.28999999999996</v>
      </c>
      <c r="F63" s="54">
        <f t="shared" si="23"/>
        <v>84</v>
      </c>
      <c r="G63" s="59"/>
      <c r="H63" s="60"/>
      <c r="I63" s="57">
        <v>1.75</v>
      </c>
      <c r="J63" s="58">
        <v>2</v>
      </c>
      <c r="K63" s="59"/>
      <c r="L63" s="60"/>
      <c r="M63" s="57">
        <v>23.75</v>
      </c>
      <c r="N63" s="58">
        <v>3</v>
      </c>
      <c r="O63" s="59"/>
      <c r="P63" s="60"/>
      <c r="Q63" s="57"/>
      <c r="R63" s="58"/>
      <c r="S63" s="59">
        <v>4.5</v>
      </c>
      <c r="T63" s="60">
        <v>2</v>
      </c>
      <c r="U63" s="57">
        <v>183.25</v>
      </c>
      <c r="V63" s="58">
        <v>31</v>
      </c>
      <c r="W63" s="59">
        <v>202</v>
      </c>
      <c r="X63" s="60">
        <v>40</v>
      </c>
      <c r="Y63" s="57">
        <v>0.38</v>
      </c>
      <c r="Z63" s="58">
        <v>1</v>
      </c>
      <c r="AA63" s="59"/>
      <c r="AB63" s="60"/>
      <c r="AC63" s="57">
        <v>0.16</v>
      </c>
      <c r="AD63" s="58">
        <v>1</v>
      </c>
      <c r="AE63" s="59">
        <v>1.5</v>
      </c>
      <c r="AF63" s="60">
        <v>2</v>
      </c>
      <c r="AG63" s="57">
        <v>14</v>
      </c>
      <c r="AH63" s="58">
        <v>2</v>
      </c>
    </row>
    <row r="64" spans="1:34" ht="19.8" x14ac:dyDescent="0.5">
      <c r="A64" s="51">
        <v>30</v>
      </c>
      <c r="B64" s="52" t="s">
        <v>32</v>
      </c>
      <c r="C64" s="180">
        <v>0</v>
      </c>
      <c r="D64" s="54">
        <v>0</v>
      </c>
      <c r="E64" s="180">
        <f t="shared" si="22"/>
        <v>0</v>
      </c>
      <c r="F64" s="54">
        <f t="shared" si="23"/>
        <v>0</v>
      </c>
      <c r="G64" s="59"/>
      <c r="H64" s="60"/>
      <c r="I64" s="57"/>
      <c r="J64" s="58"/>
      <c r="K64" s="59"/>
      <c r="L64" s="60"/>
      <c r="M64" s="57"/>
      <c r="N64" s="58"/>
      <c r="O64" s="59"/>
      <c r="P64" s="60"/>
      <c r="Q64" s="57"/>
      <c r="R64" s="58"/>
      <c r="S64" s="59"/>
      <c r="T64" s="60"/>
      <c r="U64" s="57"/>
      <c r="V64" s="58"/>
      <c r="W64" s="59"/>
      <c r="X64" s="60"/>
      <c r="Y64" s="57"/>
      <c r="Z64" s="58"/>
      <c r="AA64" s="59"/>
      <c r="AB64" s="60"/>
      <c r="AC64" s="57"/>
      <c r="AD64" s="58"/>
      <c r="AE64" s="59"/>
      <c r="AF64" s="60"/>
      <c r="AG64" s="57"/>
      <c r="AH64" s="58"/>
    </row>
    <row r="65" spans="1:34" ht="19.8" x14ac:dyDescent="0.5">
      <c r="A65" s="51">
        <v>31</v>
      </c>
      <c r="B65" s="52" t="s">
        <v>33</v>
      </c>
      <c r="C65" s="180">
        <v>0</v>
      </c>
      <c r="D65" s="54">
        <v>0</v>
      </c>
      <c r="E65" s="180">
        <f t="shared" si="22"/>
        <v>0</v>
      </c>
      <c r="F65" s="54">
        <f t="shared" si="23"/>
        <v>0</v>
      </c>
      <c r="G65" s="59"/>
      <c r="H65" s="60"/>
      <c r="I65" s="57"/>
      <c r="J65" s="58"/>
      <c r="K65" s="59"/>
      <c r="L65" s="60"/>
      <c r="M65" s="57"/>
      <c r="N65" s="58"/>
      <c r="O65" s="59"/>
      <c r="P65" s="60"/>
      <c r="Q65" s="57"/>
      <c r="R65" s="58"/>
      <c r="S65" s="59"/>
      <c r="T65" s="60"/>
      <c r="U65" s="57"/>
      <c r="V65" s="58"/>
      <c r="W65" s="59"/>
      <c r="X65" s="60"/>
      <c r="Y65" s="57"/>
      <c r="Z65" s="58"/>
      <c r="AA65" s="59"/>
      <c r="AB65" s="60"/>
      <c r="AC65" s="57"/>
      <c r="AD65" s="58"/>
      <c r="AE65" s="59"/>
      <c r="AF65" s="60"/>
      <c r="AG65" s="57"/>
      <c r="AH65" s="58"/>
    </row>
    <row r="66" spans="1:34" ht="19.8" x14ac:dyDescent="0.5">
      <c r="A66" s="51">
        <v>32</v>
      </c>
      <c r="B66" s="52" t="s">
        <v>222</v>
      </c>
      <c r="C66" s="180">
        <v>0</v>
      </c>
      <c r="D66" s="54">
        <v>0</v>
      </c>
      <c r="E66" s="180">
        <f t="shared" si="22"/>
        <v>0</v>
      </c>
      <c r="F66" s="54">
        <f t="shared" si="23"/>
        <v>0</v>
      </c>
      <c r="G66" s="59"/>
      <c r="H66" s="60"/>
      <c r="I66" s="57"/>
      <c r="J66" s="58"/>
      <c r="K66" s="59"/>
      <c r="L66" s="60"/>
      <c r="M66" s="57"/>
      <c r="N66" s="58"/>
      <c r="O66" s="59"/>
      <c r="P66" s="60"/>
      <c r="Q66" s="57"/>
      <c r="R66" s="58"/>
      <c r="S66" s="59"/>
      <c r="T66" s="60"/>
      <c r="U66" s="57">
        <v>0</v>
      </c>
      <c r="V66" s="58">
        <v>0</v>
      </c>
      <c r="W66" s="59"/>
      <c r="X66" s="60"/>
      <c r="Y66" s="57"/>
      <c r="Z66" s="58"/>
      <c r="AA66" s="59"/>
      <c r="AB66" s="60"/>
      <c r="AC66" s="57"/>
      <c r="AD66" s="58"/>
      <c r="AE66" s="59"/>
      <c r="AF66" s="60"/>
      <c r="AG66" s="57"/>
      <c r="AH66" s="58"/>
    </row>
    <row r="67" spans="1:34" ht="19.8" x14ac:dyDescent="0.5">
      <c r="A67" s="51">
        <v>33</v>
      </c>
      <c r="B67" s="52" t="s">
        <v>224</v>
      </c>
      <c r="C67" s="180">
        <v>20.75</v>
      </c>
      <c r="D67" s="54">
        <v>8</v>
      </c>
      <c r="E67" s="180">
        <f t="shared" si="22"/>
        <v>20.75</v>
      </c>
      <c r="F67" s="54">
        <f t="shared" si="23"/>
        <v>8</v>
      </c>
      <c r="G67" s="59"/>
      <c r="H67" s="60"/>
      <c r="I67" s="57"/>
      <c r="J67" s="58"/>
      <c r="K67" s="59">
        <v>0.5</v>
      </c>
      <c r="L67" s="60">
        <v>1</v>
      </c>
      <c r="M67" s="57"/>
      <c r="N67" s="58"/>
      <c r="O67" s="59"/>
      <c r="P67" s="60"/>
      <c r="Q67" s="57"/>
      <c r="R67" s="58"/>
      <c r="S67" s="59">
        <v>3</v>
      </c>
      <c r="T67" s="60">
        <v>1</v>
      </c>
      <c r="U67" s="57">
        <v>10.75</v>
      </c>
      <c r="V67" s="58">
        <v>2</v>
      </c>
      <c r="W67" s="59">
        <v>2</v>
      </c>
      <c r="X67" s="60">
        <v>1</v>
      </c>
      <c r="Y67" s="57">
        <v>0.5</v>
      </c>
      <c r="Z67" s="58">
        <v>2</v>
      </c>
      <c r="AA67" s="59"/>
      <c r="AB67" s="60"/>
      <c r="AC67" s="57"/>
      <c r="AD67" s="58"/>
      <c r="AE67" s="59">
        <v>4</v>
      </c>
      <c r="AF67" s="60">
        <v>1</v>
      </c>
      <c r="AG67" s="57"/>
      <c r="AH67" s="58"/>
    </row>
    <row r="68" spans="1:34" ht="19.8" x14ac:dyDescent="0.5">
      <c r="A68" s="51">
        <v>34</v>
      </c>
      <c r="B68" s="52" t="s">
        <v>223</v>
      </c>
      <c r="C68" s="180">
        <v>0</v>
      </c>
      <c r="D68" s="54">
        <v>0</v>
      </c>
      <c r="E68" s="180">
        <f t="shared" si="22"/>
        <v>0</v>
      </c>
      <c r="F68" s="54">
        <f t="shared" si="23"/>
        <v>0</v>
      </c>
      <c r="G68" s="59"/>
      <c r="H68" s="60"/>
      <c r="I68" s="57"/>
      <c r="J68" s="58"/>
      <c r="K68" s="59"/>
      <c r="L68" s="60"/>
      <c r="M68" s="57"/>
      <c r="N68" s="58"/>
      <c r="O68" s="59"/>
      <c r="P68" s="60"/>
      <c r="Q68" s="57"/>
      <c r="R68" s="58"/>
      <c r="S68" s="59"/>
      <c r="T68" s="60"/>
      <c r="U68" s="57"/>
      <c r="V68" s="58"/>
      <c r="W68" s="59"/>
      <c r="X68" s="60"/>
      <c r="Y68" s="57"/>
      <c r="Z68" s="58"/>
      <c r="AA68" s="59"/>
      <c r="AB68" s="60"/>
      <c r="AC68" s="57"/>
      <c r="AD68" s="58"/>
      <c r="AE68" s="59"/>
      <c r="AF68" s="60"/>
      <c r="AG68" s="57"/>
      <c r="AH68" s="58"/>
    </row>
    <row r="69" spans="1:34" ht="19.8" x14ac:dyDescent="0.5">
      <c r="A69" s="51">
        <v>35</v>
      </c>
      <c r="B69" s="52" t="s">
        <v>225</v>
      </c>
      <c r="C69" s="180">
        <v>0</v>
      </c>
      <c r="D69" s="54">
        <v>0</v>
      </c>
      <c r="E69" s="180">
        <f t="shared" si="22"/>
        <v>0</v>
      </c>
      <c r="F69" s="54">
        <f t="shared" si="23"/>
        <v>0</v>
      </c>
      <c r="G69" s="59"/>
      <c r="H69" s="60"/>
      <c r="I69" s="57"/>
      <c r="J69" s="58"/>
      <c r="K69" s="59"/>
      <c r="L69" s="60"/>
      <c r="M69" s="57"/>
      <c r="N69" s="58"/>
      <c r="O69" s="59"/>
      <c r="P69" s="60"/>
      <c r="Q69" s="57"/>
      <c r="R69" s="58"/>
      <c r="S69" s="59"/>
      <c r="T69" s="60"/>
      <c r="U69" s="57"/>
      <c r="V69" s="58"/>
      <c r="W69" s="59"/>
      <c r="X69" s="60"/>
      <c r="Y69" s="57"/>
      <c r="Z69" s="58"/>
      <c r="AA69" s="59"/>
      <c r="AB69" s="60"/>
      <c r="AC69" s="57"/>
      <c r="AD69" s="58"/>
      <c r="AE69" s="59"/>
      <c r="AF69" s="60"/>
      <c r="AG69" s="57"/>
      <c r="AH69" s="58"/>
    </row>
    <row r="70" spans="1:34" ht="19.8" x14ac:dyDescent="0.5">
      <c r="A70" s="51">
        <v>36</v>
      </c>
      <c r="B70" s="52" t="s">
        <v>226</v>
      </c>
      <c r="C70" s="180">
        <v>0</v>
      </c>
      <c r="D70" s="54">
        <v>0</v>
      </c>
      <c r="E70" s="180">
        <f t="shared" si="22"/>
        <v>0</v>
      </c>
      <c r="F70" s="54">
        <f t="shared" si="23"/>
        <v>0</v>
      </c>
      <c r="G70" s="59"/>
      <c r="H70" s="60"/>
      <c r="I70" s="57"/>
      <c r="J70" s="58"/>
      <c r="K70" s="59"/>
      <c r="L70" s="60"/>
      <c r="M70" s="57"/>
      <c r="N70" s="58"/>
      <c r="O70" s="59"/>
      <c r="P70" s="60"/>
      <c r="Q70" s="57"/>
      <c r="R70" s="58"/>
      <c r="S70" s="59"/>
      <c r="T70" s="60"/>
      <c r="U70" s="57"/>
      <c r="V70" s="58"/>
      <c r="W70" s="59"/>
      <c r="X70" s="60"/>
      <c r="Y70" s="57"/>
      <c r="Z70" s="58"/>
      <c r="AA70" s="59"/>
      <c r="AB70" s="60"/>
      <c r="AC70" s="57"/>
      <c r="AD70" s="58"/>
      <c r="AE70" s="59"/>
      <c r="AF70" s="60"/>
      <c r="AG70" s="57"/>
      <c r="AH70" s="58"/>
    </row>
    <row r="71" spans="1:34" ht="19.8" x14ac:dyDescent="0.5">
      <c r="A71" s="51">
        <v>37</v>
      </c>
      <c r="B71" s="52" t="s">
        <v>34</v>
      </c>
      <c r="C71" s="180">
        <v>0</v>
      </c>
      <c r="D71" s="54">
        <v>0</v>
      </c>
      <c r="E71" s="180">
        <f t="shared" si="22"/>
        <v>0</v>
      </c>
      <c r="F71" s="54">
        <f t="shared" si="23"/>
        <v>0</v>
      </c>
      <c r="G71" s="59"/>
      <c r="H71" s="60"/>
      <c r="I71" s="57"/>
      <c r="J71" s="58"/>
      <c r="K71" s="59"/>
      <c r="L71" s="60"/>
      <c r="M71" s="57"/>
      <c r="N71" s="58"/>
      <c r="O71" s="59">
        <v>0</v>
      </c>
      <c r="P71" s="60">
        <v>0</v>
      </c>
      <c r="Q71" s="57"/>
      <c r="R71" s="58"/>
      <c r="S71" s="59"/>
      <c r="T71" s="60"/>
      <c r="U71" s="57"/>
      <c r="V71" s="58"/>
      <c r="W71" s="59"/>
      <c r="X71" s="60"/>
      <c r="Y71" s="57"/>
      <c r="Z71" s="58"/>
      <c r="AA71" s="59"/>
      <c r="AB71" s="60"/>
      <c r="AC71" s="57"/>
      <c r="AD71" s="58"/>
      <c r="AE71" s="59"/>
      <c r="AF71" s="60"/>
      <c r="AG71" s="57"/>
      <c r="AH71" s="58"/>
    </row>
    <row r="72" spans="1:34" ht="19.8" x14ac:dyDescent="0.5">
      <c r="A72" s="51">
        <v>38</v>
      </c>
      <c r="B72" s="52" t="s">
        <v>227</v>
      </c>
      <c r="C72" s="180">
        <v>0</v>
      </c>
      <c r="D72" s="54">
        <v>0</v>
      </c>
      <c r="E72" s="180">
        <f t="shared" si="22"/>
        <v>0</v>
      </c>
      <c r="F72" s="54">
        <f t="shared" si="23"/>
        <v>0</v>
      </c>
      <c r="G72" s="59"/>
      <c r="H72" s="60"/>
      <c r="I72" s="57"/>
      <c r="J72" s="58"/>
      <c r="K72" s="59"/>
      <c r="L72" s="60"/>
      <c r="M72" s="57"/>
      <c r="N72" s="58"/>
      <c r="O72" s="59"/>
      <c r="P72" s="60"/>
      <c r="Q72" s="57"/>
      <c r="R72" s="58"/>
      <c r="S72" s="59"/>
      <c r="T72" s="60"/>
      <c r="U72" s="57"/>
      <c r="V72" s="58"/>
      <c r="W72" s="59"/>
      <c r="X72" s="60"/>
      <c r="Y72" s="57"/>
      <c r="Z72" s="58"/>
      <c r="AA72" s="59"/>
      <c r="AB72" s="60"/>
      <c r="AC72" s="57"/>
      <c r="AD72" s="58"/>
      <c r="AE72" s="59"/>
      <c r="AF72" s="60"/>
      <c r="AG72" s="57"/>
      <c r="AH72" s="58"/>
    </row>
    <row r="73" spans="1:34" ht="19.8" x14ac:dyDescent="0.5">
      <c r="A73" s="51">
        <v>39</v>
      </c>
      <c r="B73" s="52" t="s">
        <v>35</v>
      </c>
      <c r="C73" s="180">
        <v>0</v>
      </c>
      <c r="D73" s="54">
        <v>0</v>
      </c>
      <c r="E73" s="180">
        <f t="shared" si="22"/>
        <v>0</v>
      </c>
      <c r="F73" s="54">
        <f t="shared" si="23"/>
        <v>0</v>
      </c>
      <c r="G73" s="59"/>
      <c r="H73" s="60"/>
      <c r="I73" s="57"/>
      <c r="J73" s="58"/>
      <c r="K73" s="59"/>
      <c r="L73" s="60"/>
      <c r="M73" s="57"/>
      <c r="N73" s="58"/>
      <c r="O73" s="59"/>
      <c r="P73" s="60"/>
      <c r="Q73" s="57"/>
      <c r="R73" s="58"/>
      <c r="S73" s="59"/>
      <c r="T73" s="60"/>
      <c r="U73" s="57"/>
      <c r="V73" s="58"/>
      <c r="W73" s="59"/>
      <c r="X73" s="60"/>
      <c r="Y73" s="57"/>
      <c r="Z73" s="58"/>
      <c r="AA73" s="59"/>
      <c r="AB73" s="60"/>
      <c r="AC73" s="57"/>
      <c r="AD73" s="58"/>
      <c r="AE73" s="59"/>
      <c r="AF73" s="60"/>
      <c r="AG73" s="57"/>
      <c r="AH73" s="58"/>
    </row>
    <row r="74" spans="1:34" ht="19.8" x14ac:dyDescent="0.5">
      <c r="A74" s="51">
        <v>40</v>
      </c>
      <c r="B74" s="52" t="s">
        <v>40</v>
      </c>
      <c r="C74" s="180">
        <v>23</v>
      </c>
      <c r="D74" s="54">
        <v>2</v>
      </c>
      <c r="E74" s="180">
        <f t="shared" si="22"/>
        <v>23</v>
      </c>
      <c r="F74" s="54">
        <f t="shared" si="23"/>
        <v>2</v>
      </c>
      <c r="G74" s="59"/>
      <c r="H74" s="60"/>
      <c r="I74" s="57"/>
      <c r="J74" s="58"/>
      <c r="K74" s="59"/>
      <c r="L74" s="60"/>
      <c r="M74" s="57"/>
      <c r="N74" s="58"/>
      <c r="O74" s="59"/>
      <c r="P74" s="60"/>
      <c r="Q74" s="57"/>
      <c r="R74" s="58"/>
      <c r="S74" s="59"/>
      <c r="T74" s="60"/>
      <c r="U74" s="57">
        <v>15</v>
      </c>
      <c r="V74" s="58">
        <v>1</v>
      </c>
      <c r="W74" s="59">
        <v>8</v>
      </c>
      <c r="X74" s="60">
        <v>1</v>
      </c>
      <c r="Y74" s="57"/>
      <c r="Z74" s="58"/>
      <c r="AA74" s="59"/>
      <c r="AB74" s="60"/>
      <c r="AC74" s="57"/>
      <c r="AD74" s="58"/>
      <c r="AE74" s="59"/>
      <c r="AF74" s="60"/>
      <c r="AG74" s="57"/>
      <c r="AH74" s="58"/>
    </row>
    <row r="75" spans="1:34" ht="19.8" x14ac:dyDescent="0.5">
      <c r="A75" s="51">
        <v>41</v>
      </c>
      <c r="B75" s="52" t="s">
        <v>37</v>
      </c>
      <c r="C75" s="180">
        <v>0</v>
      </c>
      <c r="D75" s="54">
        <v>0</v>
      </c>
      <c r="E75" s="180">
        <f t="shared" si="22"/>
        <v>0</v>
      </c>
      <c r="F75" s="54">
        <f t="shared" si="23"/>
        <v>0</v>
      </c>
      <c r="G75" s="59"/>
      <c r="H75" s="60"/>
      <c r="I75" s="57"/>
      <c r="J75" s="58"/>
      <c r="K75" s="59"/>
      <c r="L75" s="60"/>
      <c r="M75" s="57"/>
      <c r="N75" s="58"/>
      <c r="O75" s="59"/>
      <c r="P75" s="60"/>
      <c r="Q75" s="57"/>
      <c r="R75" s="58"/>
      <c r="S75" s="59"/>
      <c r="T75" s="60"/>
      <c r="U75" s="57"/>
      <c r="V75" s="58"/>
      <c r="W75" s="59">
        <v>0</v>
      </c>
      <c r="X75" s="60">
        <v>0</v>
      </c>
      <c r="Y75" s="57"/>
      <c r="Z75" s="58"/>
      <c r="AA75" s="59"/>
      <c r="AB75" s="60"/>
      <c r="AC75" s="57"/>
      <c r="AD75" s="58"/>
      <c r="AE75" s="59"/>
      <c r="AF75" s="60"/>
      <c r="AG75" s="57"/>
      <c r="AH75" s="58"/>
    </row>
    <row r="76" spans="1:34" ht="19.8" x14ac:dyDescent="0.5">
      <c r="A76" s="51">
        <v>42</v>
      </c>
      <c r="B76" s="52" t="s">
        <v>228</v>
      </c>
      <c r="C76" s="180">
        <v>0</v>
      </c>
      <c r="D76" s="54">
        <v>0</v>
      </c>
      <c r="E76" s="180">
        <f t="shared" si="22"/>
        <v>0</v>
      </c>
      <c r="F76" s="54">
        <f t="shared" si="23"/>
        <v>0</v>
      </c>
      <c r="G76" s="59"/>
      <c r="H76" s="60"/>
      <c r="I76" s="57"/>
      <c r="J76" s="58"/>
      <c r="K76" s="59"/>
      <c r="L76" s="60"/>
      <c r="M76" s="57"/>
      <c r="N76" s="58"/>
      <c r="O76" s="59"/>
      <c r="P76" s="60"/>
      <c r="Q76" s="57"/>
      <c r="R76" s="58"/>
      <c r="S76" s="59"/>
      <c r="T76" s="60"/>
      <c r="U76" s="57"/>
      <c r="V76" s="58"/>
      <c r="W76" s="59"/>
      <c r="X76" s="60"/>
      <c r="Y76" s="57"/>
      <c r="Z76" s="58"/>
      <c r="AA76" s="59"/>
      <c r="AB76" s="60"/>
      <c r="AC76" s="57"/>
      <c r="AD76" s="58"/>
      <c r="AE76" s="59"/>
      <c r="AF76" s="60"/>
      <c r="AG76" s="57"/>
      <c r="AH76" s="58"/>
    </row>
    <row r="77" spans="1:34" ht="19.8" x14ac:dyDescent="0.5">
      <c r="A77" s="51">
        <v>43</v>
      </c>
      <c r="B77" s="52" t="s">
        <v>38</v>
      </c>
      <c r="C77" s="180">
        <v>3.5</v>
      </c>
      <c r="D77" s="54">
        <v>1</v>
      </c>
      <c r="E77" s="180">
        <f t="shared" si="22"/>
        <v>3.5</v>
      </c>
      <c r="F77" s="54">
        <f t="shared" si="23"/>
        <v>1</v>
      </c>
      <c r="G77" s="59"/>
      <c r="H77" s="60"/>
      <c r="I77" s="57"/>
      <c r="J77" s="58"/>
      <c r="K77" s="59"/>
      <c r="L77" s="60"/>
      <c r="M77" s="57"/>
      <c r="N77" s="58"/>
      <c r="O77" s="59"/>
      <c r="P77" s="60"/>
      <c r="Q77" s="57"/>
      <c r="R77" s="58"/>
      <c r="S77" s="59">
        <v>0</v>
      </c>
      <c r="T77" s="60">
        <v>0</v>
      </c>
      <c r="U77" s="57"/>
      <c r="V77" s="58"/>
      <c r="W77" s="59">
        <v>3.5</v>
      </c>
      <c r="X77" s="60">
        <v>1</v>
      </c>
      <c r="Y77" s="57"/>
      <c r="Z77" s="58"/>
      <c r="AA77" s="59"/>
      <c r="AB77" s="60"/>
      <c r="AC77" s="57"/>
      <c r="AD77" s="58"/>
      <c r="AE77" s="59"/>
      <c r="AF77" s="60"/>
      <c r="AG77" s="57"/>
      <c r="AH77" s="58"/>
    </row>
    <row r="78" spans="1:34" ht="19.8" x14ac:dyDescent="0.5">
      <c r="A78" s="51">
        <v>44</v>
      </c>
      <c r="B78" s="52" t="s">
        <v>36</v>
      </c>
      <c r="C78" s="180">
        <v>3.2</v>
      </c>
      <c r="D78" s="54">
        <v>2</v>
      </c>
      <c r="E78" s="180">
        <f t="shared" si="22"/>
        <v>3.2</v>
      </c>
      <c r="F78" s="54">
        <f t="shared" si="23"/>
        <v>2</v>
      </c>
      <c r="G78" s="59"/>
      <c r="H78" s="60"/>
      <c r="I78" s="57"/>
      <c r="J78" s="58"/>
      <c r="K78" s="59">
        <v>0.2</v>
      </c>
      <c r="L78" s="60">
        <v>1</v>
      </c>
      <c r="M78" s="57"/>
      <c r="N78" s="58"/>
      <c r="O78" s="59"/>
      <c r="P78" s="60"/>
      <c r="Q78" s="57"/>
      <c r="R78" s="58"/>
      <c r="S78" s="59">
        <v>0</v>
      </c>
      <c r="T78" s="60">
        <v>0</v>
      </c>
      <c r="U78" s="57"/>
      <c r="V78" s="58"/>
      <c r="W78" s="59">
        <v>0</v>
      </c>
      <c r="X78" s="60">
        <v>0</v>
      </c>
      <c r="Y78" s="57">
        <v>0</v>
      </c>
      <c r="Z78" s="58">
        <v>0</v>
      </c>
      <c r="AA78" s="59"/>
      <c r="AB78" s="60"/>
      <c r="AC78" s="57">
        <v>3</v>
      </c>
      <c r="AD78" s="58">
        <v>1</v>
      </c>
      <c r="AE78" s="59">
        <v>0</v>
      </c>
      <c r="AF78" s="60">
        <v>0</v>
      </c>
      <c r="AG78" s="57"/>
      <c r="AH78" s="58"/>
    </row>
    <row r="79" spans="1:34" ht="19.8" x14ac:dyDescent="0.5">
      <c r="A79" s="51">
        <v>45</v>
      </c>
      <c r="B79" s="52" t="s">
        <v>39</v>
      </c>
      <c r="C79" s="180">
        <v>0</v>
      </c>
      <c r="D79" s="54">
        <v>0</v>
      </c>
      <c r="E79" s="180">
        <f t="shared" si="22"/>
        <v>0</v>
      </c>
      <c r="F79" s="54">
        <f t="shared" si="23"/>
        <v>0</v>
      </c>
      <c r="G79" s="59"/>
      <c r="H79" s="60"/>
      <c r="I79" s="57"/>
      <c r="J79" s="58"/>
      <c r="K79" s="59"/>
      <c r="L79" s="60"/>
      <c r="M79" s="57"/>
      <c r="N79" s="58"/>
      <c r="O79" s="59"/>
      <c r="P79" s="60"/>
      <c r="Q79" s="57"/>
      <c r="R79" s="58"/>
      <c r="S79" s="59"/>
      <c r="T79" s="60"/>
      <c r="U79" s="57"/>
      <c r="V79" s="58"/>
      <c r="W79" s="59"/>
      <c r="X79" s="60"/>
      <c r="Y79" s="57"/>
      <c r="Z79" s="58"/>
      <c r="AA79" s="59"/>
      <c r="AB79" s="60"/>
      <c r="AC79" s="57"/>
      <c r="AD79" s="58"/>
      <c r="AE79" s="59"/>
      <c r="AF79" s="60"/>
      <c r="AG79" s="57"/>
      <c r="AH79" s="58"/>
    </row>
    <row r="80" spans="1:34" ht="19.8" x14ac:dyDescent="0.5">
      <c r="A80" s="51">
        <v>46</v>
      </c>
      <c r="B80" s="52" t="s">
        <v>229</v>
      </c>
      <c r="C80" s="180">
        <v>2</v>
      </c>
      <c r="D80" s="54">
        <v>1</v>
      </c>
      <c r="E80" s="180">
        <f t="shared" si="22"/>
        <v>2</v>
      </c>
      <c r="F80" s="54">
        <f t="shared" si="23"/>
        <v>1</v>
      </c>
      <c r="G80" s="59"/>
      <c r="H80" s="60"/>
      <c r="I80" s="57"/>
      <c r="J80" s="58"/>
      <c r="K80" s="59"/>
      <c r="L80" s="60"/>
      <c r="M80" s="57"/>
      <c r="N80" s="58"/>
      <c r="O80" s="59"/>
      <c r="P80" s="60"/>
      <c r="Q80" s="57"/>
      <c r="R80" s="58"/>
      <c r="S80" s="59"/>
      <c r="T80" s="60"/>
      <c r="U80" s="57">
        <v>2</v>
      </c>
      <c r="V80" s="58">
        <v>1</v>
      </c>
      <c r="W80" s="59"/>
      <c r="X80" s="60"/>
      <c r="Y80" s="57"/>
      <c r="Z80" s="58"/>
      <c r="AA80" s="59"/>
      <c r="AB80" s="60"/>
      <c r="AC80" s="57"/>
      <c r="AD80" s="58"/>
      <c r="AE80" s="59"/>
      <c r="AF80" s="60"/>
      <c r="AG80" s="57"/>
      <c r="AH80" s="58"/>
    </row>
    <row r="81" spans="1:34" ht="19.8" x14ac:dyDescent="0.5">
      <c r="A81" s="51">
        <v>47</v>
      </c>
      <c r="B81" s="52" t="s">
        <v>230</v>
      </c>
      <c r="C81" s="180">
        <v>0</v>
      </c>
      <c r="D81" s="54">
        <v>0</v>
      </c>
      <c r="E81" s="180">
        <f t="shared" si="22"/>
        <v>0</v>
      </c>
      <c r="F81" s="54">
        <f t="shared" si="23"/>
        <v>0</v>
      </c>
      <c r="G81" s="59"/>
      <c r="H81" s="60"/>
      <c r="I81" s="57"/>
      <c r="J81" s="58"/>
      <c r="K81" s="59"/>
      <c r="L81" s="60"/>
      <c r="M81" s="57"/>
      <c r="N81" s="58"/>
      <c r="O81" s="59"/>
      <c r="P81" s="60"/>
      <c r="Q81" s="57"/>
      <c r="R81" s="58"/>
      <c r="S81" s="59"/>
      <c r="T81" s="60"/>
      <c r="U81" s="57"/>
      <c r="V81" s="58"/>
      <c r="W81" s="59"/>
      <c r="X81" s="60"/>
      <c r="Y81" s="57"/>
      <c r="Z81" s="58"/>
      <c r="AA81" s="59"/>
      <c r="AB81" s="60"/>
      <c r="AC81" s="57"/>
      <c r="AD81" s="58"/>
      <c r="AE81" s="59"/>
      <c r="AF81" s="60"/>
      <c r="AG81" s="57"/>
      <c r="AH81" s="58"/>
    </row>
    <row r="82" spans="1:34" ht="19.8" x14ac:dyDescent="0.5">
      <c r="A82" s="51">
        <v>48</v>
      </c>
      <c r="B82" s="52" t="s">
        <v>231</v>
      </c>
      <c r="C82" s="180">
        <v>0.21</v>
      </c>
      <c r="D82" s="54">
        <v>1</v>
      </c>
      <c r="E82" s="180">
        <f t="shared" si="22"/>
        <v>0.21</v>
      </c>
      <c r="F82" s="54">
        <f t="shared" si="23"/>
        <v>1</v>
      </c>
      <c r="G82" s="59"/>
      <c r="H82" s="60"/>
      <c r="I82" s="57"/>
      <c r="J82" s="58"/>
      <c r="K82" s="59"/>
      <c r="L82" s="60"/>
      <c r="M82" s="57"/>
      <c r="N82" s="58"/>
      <c r="O82" s="59"/>
      <c r="P82" s="60"/>
      <c r="Q82" s="57"/>
      <c r="R82" s="58"/>
      <c r="S82" s="59"/>
      <c r="T82" s="60"/>
      <c r="U82" s="57"/>
      <c r="V82" s="58"/>
      <c r="W82" s="59"/>
      <c r="X82" s="60"/>
      <c r="Y82" s="57"/>
      <c r="Z82" s="58"/>
      <c r="AA82" s="59"/>
      <c r="AB82" s="60"/>
      <c r="AC82" s="57"/>
      <c r="AD82" s="58"/>
      <c r="AE82" s="59">
        <v>0.21</v>
      </c>
      <c r="AF82" s="60">
        <v>1</v>
      </c>
      <c r="AG82" s="57"/>
      <c r="AH82" s="58"/>
    </row>
    <row r="83" spans="1:34" ht="19.8" x14ac:dyDescent="0.5">
      <c r="A83" s="51">
        <v>0</v>
      </c>
      <c r="B83" s="52" t="s">
        <v>43</v>
      </c>
      <c r="C83" s="180">
        <v>0</v>
      </c>
      <c r="D83" s="54">
        <v>0</v>
      </c>
      <c r="E83" s="180">
        <f t="shared" si="22"/>
        <v>0</v>
      </c>
      <c r="F83" s="54">
        <f t="shared" si="23"/>
        <v>0</v>
      </c>
      <c r="G83" s="59"/>
      <c r="H83" s="60"/>
      <c r="I83" s="57"/>
      <c r="J83" s="58"/>
      <c r="K83" s="59"/>
      <c r="L83" s="60"/>
      <c r="M83" s="57"/>
      <c r="N83" s="58"/>
      <c r="O83" s="59"/>
      <c r="P83" s="60"/>
      <c r="Q83" s="57"/>
      <c r="R83" s="58"/>
      <c r="S83" s="59"/>
      <c r="T83" s="60"/>
      <c r="U83" s="57">
        <v>0</v>
      </c>
      <c r="V83" s="58">
        <v>0</v>
      </c>
      <c r="W83" s="59">
        <v>0</v>
      </c>
      <c r="X83" s="60">
        <v>0</v>
      </c>
      <c r="Y83" s="57"/>
      <c r="Z83" s="58"/>
      <c r="AA83" s="59"/>
      <c r="AB83" s="60"/>
      <c r="AC83" s="57"/>
      <c r="AD83" s="58"/>
      <c r="AE83" s="59">
        <v>0</v>
      </c>
      <c r="AF83" s="60">
        <v>0</v>
      </c>
      <c r="AG83" s="57"/>
      <c r="AH83" s="58"/>
    </row>
    <row r="84" spans="1:34" ht="19.8" x14ac:dyDescent="0.5">
      <c r="A84" s="51">
        <v>50</v>
      </c>
      <c r="B84" s="52" t="s">
        <v>232</v>
      </c>
      <c r="C84" s="180">
        <v>0</v>
      </c>
      <c r="D84" s="54">
        <v>0</v>
      </c>
      <c r="E84" s="180">
        <f t="shared" si="22"/>
        <v>0</v>
      </c>
      <c r="F84" s="54">
        <f t="shared" si="23"/>
        <v>0</v>
      </c>
      <c r="G84" s="59"/>
      <c r="H84" s="60"/>
      <c r="I84" s="57"/>
      <c r="J84" s="58"/>
      <c r="K84" s="59"/>
      <c r="L84" s="60"/>
      <c r="M84" s="57"/>
      <c r="N84" s="58"/>
      <c r="O84" s="59"/>
      <c r="P84" s="60"/>
      <c r="Q84" s="57"/>
      <c r="R84" s="58"/>
      <c r="S84" s="59"/>
      <c r="T84" s="60"/>
      <c r="U84" s="57"/>
      <c r="V84" s="58"/>
      <c r="W84" s="59"/>
      <c r="X84" s="60"/>
      <c r="Y84" s="57"/>
      <c r="Z84" s="58"/>
      <c r="AA84" s="59"/>
      <c r="AB84" s="60"/>
      <c r="AC84" s="57"/>
      <c r="AD84" s="58"/>
      <c r="AE84" s="59"/>
      <c r="AF84" s="60"/>
      <c r="AG84" s="57"/>
      <c r="AH84" s="58"/>
    </row>
    <row r="85" spans="1:34" ht="19.8" x14ac:dyDescent="0.5">
      <c r="A85" s="51">
        <v>51</v>
      </c>
      <c r="B85" s="52" t="s">
        <v>42</v>
      </c>
      <c r="C85" s="180">
        <v>0</v>
      </c>
      <c r="D85" s="54">
        <v>0</v>
      </c>
      <c r="E85" s="180">
        <f t="shared" si="22"/>
        <v>0</v>
      </c>
      <c r="F85" s="54">
        <f t="shared" si="23"/>
        <v>0</v>
      </c>
      <c r="G85" s="59"/>
      <c r="H85" s="60"/>
      <c r="I85" s="57"/>
      <c r="J85" s="58"/>
      <c r="K85" s="59"/>
      <c r="L85" s="60"/>
      <c r="M85" s="57"/>
      <c r="N85" s="58"/>
      <c r="O85" s="59"/>
      <c r="P85" s="60"/>
      <c r="Q85" s="57"/>
      <c r="R85" s="58"/>
      <c r="S85" s="59"/>
      <c r="T85" s="60"/>
      <c r="U85" s="57"/>
      <c r="V85" s="58"/>
      <c r="W85" s="59"/>
      <c r="X85" s="60"/>
      <c r="Y85" s="57"/>
      <c r="Z85" s="58"/>
      <c r="AA85" s="59"/>
      <c r="AB85" s="60"/>
      <c r="AC85" s="57"/>
      <c r="AD85" s="58"/>
      <c r="AE85" s="59"/>
      <c r="AF85" s="60"/>
      <c r="AG85" s="57"/>
      <c r="AH85" s="58"/>
    </row>
    <row r="86" spans="1:34" ht="19.8" x14ac:dyDescent="0.5">
      <c r="A86" s="51">
        <v>52</v>
      </c>
      <c r="B86" s="52" t="s">
        <v>44</v>
      </c>
      <c r="C86" s="180">
        <v>0</v>
      </c>
      <c r="D86" s="54">
        <v>0</v>
      </c>
      <c r="E86" s="180">
        <f t="shared" si="22"/>
        <v>0</v>
      </c>
      <c r="F86" s="54">
        <f t="shared" si="23"/>
        <v>0</v>
      </c>
      <c r="G86" s="59"/>
      <c r="H86" s="60"/>
      <c r="I86" s="57"/>
      <c r="J86" s="58"/>
      <c r="K86" s="59"/>
      <c r="L86" s="60"/>
      <c r="M86" s="57"/>
      <c r="N86" s="58"/>
      <c r="O86" s="59"/>
      <c r="P86" s="60"/>
      <c r="Q86" s="57"/>
      <c r="R86" s="58"/>
      <c r="S86" s="59"/>
      <c r="T86" s="60"/>
      <c r="U86" s="57"/>
      <c r="V86" s="58"/>
      <c r="W86" s="59"/>
      <c r="X86" s="60"/>
      <c r="Y86" s="57"/>
      <c r="Z86" s="58"/>
      <c r="AA86" s="59"/>
      <c r="AB86" s="60"/>
      <c r="AC86" s="57"/>
      <c r="AD86" s="58"/>
      <c r="AE86" s="59"/>
      <c r="AF86" s="60"/>
      <c r="AG86" s="57"/>
      <c r="AH86" s="58"/>
    </row>
    <row r="87" spans="1:34" ht="19.8" x14ac:dyDescent="0.5">
      <c r="A87" s="51">
        <v>53</v>
      </c>
      <c r="B87" s="52" t="s">
        <v>45</v>
      </c>
      <c r="C87" s="180">
        <v>0</v>
      </c>
      <c r="D87" s="54">
        <v>0</v>
      </c>
      <c r="E87" s="180">
        <f t="shared" si="22"/>
        <v>0</v>
      </c>
      <c r="F87" s="54">
        <f t="shared" si="23"/>
        <v>0</v>
      </c>
      <c r="G87" s="59"/>
      <c r="H87" s="60"/>
      <c r="I87" s="57"/>
      <c r="J87" s="58"/>
      <c r="K87" s="59">
        <v>0</v>
      </c>
      <c r="L87" s="60">
        <v>0</v>
      </c>
      <c r="M87" s="57"/>
      <c r="N87" s="58"/>
      <c r="O87" s="59"/>
      <c r="P87" s="60"/>
      <c r="Q87" s="57"/>
      <c r="R87" s="58"/>
      <c r="S87" s="59"/>
      <c r="T87" s="60"/>
      <c r="U87" s="57"/>
      <c r="V87" s="58"/>
      <c r="W87" s="59"/>
      <c r="X87" s="60"/>
      <c r="Y87" s="57"/>
      <c r="Z87" s="58"/>
      <c r="AA87" s="59"/>
      <c r="AB87" s="60"/>
      <c r="AC87" s="57">
        <v>0</v>
      </c>
      <c r="AD87" s="58">
        <v>0</v>
      </c>
      <c r="AE87" s="59"/>
      <c r="AF87" s="60"/>
      <c r="AG87" s="57"/>
      <c r="AH87" s="58"/>
    </row>
    <row r="88" spans="1:34" ht="19.8" x14ac:dyDescent="0.5">
      <c r="A88" s="51">
        <v>54</v>
      </c>
      <c r="B88" s="52" t="s">
        <v>233</v>
      </c>
      <c r="C88" s="180">
        <v>0</v>
      </c>
      <c r="D88" s="54">
        <v>0</v>
      </c>
      <c r="E88" s="180">
        <f t="shared" si="22"/>
        <v>0</v>
      </c>
      <c r="F88" s="54">
        <f t="shared" si="23"/>
        <v>0</v>
      </c>
      <c r="G88" s="59"/>
      <c r="H88" s="60"/>
      <c r="I88" s="57"/>
      <c r="J88" s="58"/>
      <c r="K88" s="59"/>
      <c r="L88" s="60"/>
      <c r="M88" s="57"/>
      <c r="N88" s="58"/>
      <c r="O88" s="59"/>
      <c r="P88" s="60"/>
      <c r="Q88" s="57"/>
      <c r="R88" s="58"/>
      <c r="S88" s="59"/>
      <c r="T88" s="60"/>
      <c r="U88" s="57"/>
      <c r="V88" s="58"/>
      <c r="W88" s="59"/>
      <c r="X88" s="60"/>
      <c r="Y88" s="57"/>
      <c r="Z88" s="58"/>
      <c r="AA88" s="59"/>
      <c r="AB88" s="60"/>
      <c r="AC88" s="57"/>
      <c r="AD88" s="58"/>
      <c r="AE88" s="59"/>
      <c r="AF88" s="60"/>
      <c r="AG88" s="57"/>
      <c r="AH88" s="58"/>
    </row>
    <row r="89" spans="1:34" ht="19.8" x14ac:dyDescent="0.5">
      <c r="A89" s="51">
        <v>55</v>
      </c>
      <c r="B89" s="52" t="s">
        <v>22</v>
      </c>
      <c r="C89" s="180">
        <v>0</v>
      </c>
      <c r="D89" s="54">
        <v>0</v>
      </c>
      <c r="E89" s="180">
        <f t="shared" si="22"/>
        <v>0</v>
      </c>
      <c r="F89" s="54">
        <f t="shared" si="23"/>
        <v>0</v>
      </c>
      <c r="G89" s="59"/>
      <c r="H89" s="60"/>
      <c r="I89" s="57"/>
      <c r="J89" s="58"/>
      <c r="K89" s="59"/>
      <c r="L89" s="60"/>
      <c r="M89" s="57"/>
      <c r="N89" s="58"/>
      <c r="O89" s="59"/>
      <c r="P89" s="60"/>
      <c r="Q89" s="57"/>
      <c r="R89" s="58"/>
      <c r="S89" s="59"/>
      <c r="T89" s="60"/>
      <c r="U89" s="57"/>
      <c r="V89" s="58"/>
      <c r="W89" s="59"/>
      <c r="X89" s="60"/>
      <c r="Y89" s="57"/>
      <c r="Z89" s="58"/>
      <c r="AA89" s="59"/>
      <c r="AB89" s="60"/>
      <c r="AC89" s="57"/>
      <c r="AD89" s="58"/>
      <c r="AE89" s="59"/>
      <c r="AF89" s="60"/>
      <c r="AG89" s="57"/>
      <c r="AH89" s="58"/>
    </row>
    <row r="90" spans="1:34" ht="19.8" x14ac:dyDescent="0.5">
      <c r="A90" s="51">
        <v>56</v>
      </c>
      <c r="B90" s="52" t="s">
        <v>23</v>
      </c>
      <c r="C90" s="180">
        <v>0</v>
      </c>
      <c r="D90" s="54">
        <v>0</v>
      </c>
      <c r="E90" s="180">
        <f t="shared" si="22"/>
        <v>0</v>
      </c>
      <c r="F90" s="54">
        <f t="shared" si="23"/>
        <v>0</v>
      </c>
      <c r="G90" s="59"/>
      <c r="H90" s="60"/>
      <c r="I90" s="57"/>
      <c r="J90" s="58"/>
      <c r="K90" s="59"/>
      <c r="L90" s="60"/>
      <c r="M90" s="57"/>
      <c r="N90" s="58"/>
      <c r="O90" s="59"/>
      <c r="P90" s="60"/>
      <c r="Q90" s="57"/>
      <c r="R90" s="58"/>
      <c r="S90" s="59"/>
      <c r="T90" s="60"/>
      <c r="U90" s="57">
        <v>0</v>
      </c>
      <c r="V90" s="58">
        <v>0</v>
      </c>
      <c r="W90" s="59"/>
      <c r="X90" s="60"/>
      <c r="Y90" s="57"/>
      <c r="Z90" s="58"/>
      <c r="AA90" s="59"/>
      <c r="AB90" s="60"/>
      <c r="AC90" s="57"/>
      <c r="AD90" s="58"/>
      <c r="AE90" s="59"/>
      <c r="AF90" s="60"/>
      <c r="AG90" s="57"/>
      <c r="AH90" s="58"/>
    </row>
    <row r="91" spans="1:34" ht="19.8" x14ac:dyDescent="0.5">
      <c r="A91" s="51">
        <v>57</v>
      </c>
      <c r="B91" s="52" t="s">
        <v>234</v>
      </c>
      <c r="C91" s="180">
        <v>0</v>
      </c>
      <c r="D91" s="54">
        <v>0</v>
      </c>
      <c r="E91" s="180">
        <f t="shared" si="22"/>
        <v>0</v>
      </c>
      <c r="F91" s="54">
        <f t="shared" si="23"/>
        <v>0</v>
      </c>
      <c r="G91" s="59"/>
      <c r="H91" s="60"/>
      <c r="I91" s="57"/>
      <c r="J91" s="58"/>
      <c r="K91" s="59"/>
      <c r="L91" s="60"/>
      <c r="M91" s="57"/>
      <c r="N91" s="58"/>
      <c r="O91" s="59"/>
      <c r="P91" s="60"/>
      <c r="Q91" s="57"/>
      <c r="R91" s="58"/>
      <c r="S91" s="59"/>
      <c r="T91" s="60"/>
      <c r="U91" s="57"/>
      <c r="V91" s="58"/>
      <c r="W91" s="59"/>
      <c r="X91" s="60"/>
      <c r="Y91" s="57"/>
      <c r="Z91" s="58"/>
      <c r="AA91" s="59"/>
      <c r="AB91" s="60"/>
      <c r="AC91" s="57"/>
      <c r="AD91" s="58"/>
      <c r="AE91" s="59"/>
      <c r="AF91" s="60"/>
      <c r="AG91" s="57"/>
      <c r="AH91" s="58"/>
    </row>
    <row r="92" spans="1:34" ht="19.8" x14ac:dyDescent="0.5">
      <c r="A92" s="51">
        <v>58</v>
      </c>
      <c r="B92" s="52" t="s">
        <v>235</v>
      </c>
      <c r="C92" s="180">
        <v>0</v>
      </c>
      <c r="D92" s="54">
        <v>0</v>
      </c>
      <c r="E92" s="180">
        <f t="shared" si="22"/>
        <v>0</v>
      </c>
      <c r="F92" s="54">
        <f t="shared" si="23"/>
        <v>0</v>
      </c>
      <c r="G92" s="59"/>
      <c r="H92" s="60"/>
      <c r="I92" s="57"/>
      <c r="J92" s="58"/>
      <c r="K92" s="59"/>
      <c r="L92" s="60"/>
      <c r="M92" s="57">
        <v>0</v>
      </c>
      <c r="N92" s="58">
        <v>0</v>
      </c>
      <c r="O92" s="59"/>
      <c r="P92" s="60"/>
      <c r="Q92" s="57"/>
      <c r="R92" s="58"/>
      <c r="S92" s="59"/>
      <c r="T92" s="60"/>
      <c r="U92" s="57">
        <v>0</v>
      </c>
      <c r="V92" s="58">
        <v>0</v>
      </c>
      <c r="W92" s="59"/>
      <c r="X92" s="60"/>
      <c r="Y92" s="57"/>
      <c r="Z92" s="58"/>
      <c r="AA92" s="59"/>
      <c r="AB92" s="60"/>
      <c r="AC92" s="57"/>
      <c r="AD92" s="58"/>
      <c r="AE92" s="59"/>
      <c r="AF92" s="60"/>
      <c r="AG92" s="57"/>
      <c r="AH92" s="58"/>
    </row>
    <row r="93" spans="1:34" ht="19.8" x14ac:dyDescent="0.5">
      <c r="A93" s="51">
        <v>59</v>
      </c>
      <c r="B93" s="52" t="s">
        <v>41</v>
      </c>
      <c r="C93" s="180">
        <v>398.99</v>
      </c>
      <c r="D93" s="54">
        <v>77</v>
      </c>
      <c r="E93" s="180">
        <f t="shared" si="22"/>
        <v>398.99</v>
      </c>
      <c r="F93" s="54">
        <f t="shared" si="23"/>
        <v>77</v>
      </c>
      <c r="G93" s="59"/>
      <c r="H93" s="60"/>
      <c r="I93" s="57">
        <v>2</v>
      </c>
      <c r="J93" s="58">
        <v>1</v>
      </c>
      <c r="K93" s="59"/>
      <c r="L93" s="60"/>
      <c r="M93" s="57">
        <v>26.75</v>
      </c>
      <c r="N93" s="58">
        <v>1</v>
      </c>
      <c r="O93" s="59"/>
      <c r="P93" s="60"/>
      <c r="Q93" s="57"/>
      <c r="R93" s="58"/>
      <c r="S93" s="59"/>
      <c r="T93" s="60"/>
      <c r="U93" s="57">
        <v>286.24</v>
      </c>
      <c r="V93" s="58">
        <v>55</v>
      </c>
      <c r="W93" s="59">
        <v>83.75</v>
      </c>
      <c r="X93" s="60">
        <v>19</v>
      </c>
      <c r="Y93" s="57">
        <v>0.25</v>
      </c>
      <c r="Z93" s="58">
        <v>1</v>
      </c>
      <c r="AA93" s="59"/>
      <c r="AB93" s="60"/>
      <c r="AC93" s="57"/>
      <c r="AD93" s="58"/>
      <c r="AE93" s="59"/>
      <c r="AF93" s="60"/>
      <c r="AG93" s="57"/>
      <c r="AH93" s="58"/>
    </row>
    <row r="94" spans="1:34" ht="19.8" x14ac:dyDescent="0.5">
      <c r="A94" s="51">
        <v>2</v>
      </c>
      <c r="B94" s="52" t="s">
        <v>146</v>
      </c>
      <c r="C94" s="180">
        <v>114.12</v>
      </c>
      <c r="D94" s="54">
        <v>29</v>
      </c>
      <c r="E94" s="180">
        <f t="shared" si="22"/>
        <v>114.12</v>
      </c>
      <c r="F94" s="54">
        <f t="shared" si="23"/>
        <v>29</v>
      </c>
      <c r="G94" s="59"/>
      <c r="H94" s="60"/>
      <c r="I94" s="57">
        <v>6</v>
      </c>
      <c r="J94" s="58">
        <v>4</v>
      </c>
      <c r="K94" s="59"/>
      <c r="L94" s="60"/>
      <c r="M94" s="57">
        <v>12.5</v>
      </c>
      <c r="N94" s="58">
        <v>2</v>
      </c>
      <c r="O94" s="59"/>
      <c r="P94" s="60"/>
      <c r="Q94" s="57"/>
      <c r="R94" s="58"/>
      <c r="S94" s="59">
        <v>0.87</v>
      </c>
      <c r="T94" s="60">
        <v>1</v>
      </c>
      <c r="U94" s="57">
        <v>52.25</v>
      </c>
      <c r="V94" s="58">
        <v>8</v>
      </c>
      <c r="W94" s="59">
        <v>29</v>
      </c>
      <c r="X94" s="60">
        <v>9</v>
      </c>
      <c r="Y94" s="57">
        <v>3</v>
      </c>
      <c r="Z94" s="58">
        <v>1</v>
      </c>
      <c r="AA94" s="59"/>
      <c r="AB94" s="60"/>
      <c r="AC94" s="57"/>
      <c r="AD94" s="58"/>
      <c r="AE94" s="59">
        <v>1.5</v>
      </c>
      <c r="AF94" s="60">
        <v>2</v>
      </c>
      <c r="AG94" s="57">
        <v>9</v>
      </c>
      <c r="AH94" s="58">
        <v>2</v>
      </c>
    </row>
    <row r="95" spans="1:34" ht="20.399999999999999" thickBot="1" x14ac:dyDescent="0.55000000000000004">
      <c r="A95" s="51">
        <v>61</v>
      </c>
      <c r="B95" s="52" t="s">
        <v>221</v>
      </c>
      <c r="C95" s="180">
        <v>1.29</v>
      </c>
      <c r="D95" s="54">
        <v>2</v>
      </c>
      <c r="E95" s="180">
        <f t="shared" si="22"/>
        <v>1.29</v>
      </c>
      <c r="F95" s="54">
        <f t="shared" si="23"/>
        <v>2</v>
      </c>
      <c r="G95" s="59"/>
      <c r="H95" s="60"/>
      <c r="I95" s="57"/>
      <c r="J95" s="58"/>
      <c r="K95" s="59"/>
      <c r="L95" s="60"/>
      <c r="M95" s="57"/>
      <c r="N95" s="58"/>
      <c r="O95" s="59"/>
      <c r="P95" s="60"/>
      <c r="Q95" s="57"/>
      <c r="R95" s="58"/>
      <c r="S95" s="59">
        <v>0.49</v>
      </c>
      <c r="T95" s="60">
        <v>1</v>
      </c>
      <c r="U95" s="57"/>
      <c r="V95" s="58"/>
      <c r="W95" s="59"/>
      <c r="X95" s="60"/>
      <c r="Y95" s="57"/>
      <c r="Z95" s="58"/>
      <c r="AA95" s="59"/>
      <c r="AB95" s="60"/>
      <c r="AC95" s="57"/>
      <c r="AD95" s="58"/>
      <c r="AE95" s="59"/>
      <c r="AF95" s="60"/>
      <c r="AG95" s="57">
        <v>0.8</v>
      </c>
      <c r="AH95" s="58">
        <v>1</v>
      </c>
    </row>
    <row r="96" spans="1:34" ht="21.6" thickTop="1" thickBot="1" x14ac:dyDescent="0.6">
      <c r="A96" s="245" t="s">
        <v>1</v>
      </c>
      <c r="B96" s="246"/>
      <c r="C96" s="183">
        <v>2407.2199999999998</v>
      </c>
      <c r="D96" s="80">
        <v>494</v>
      </c>
      <c r="E96" s="183">
        <f t="shared" ref="E96:AH96" si="24">SUM(E35:E95)</f>
        <v>2407.2199999999998</v>
      </c>
      <c r="F96" s="80">
        <f>SUM(F35:F95)</f>
        <v>494</v>
      </c>
      <c r="G96" s="113">
        <f t="shared" si="24"/>
        <v>0</v>
      </c>
      <c r="H96" s="114">
        <f t="shared" si="24"/>
        <v>0</v>
      </c>
      <c r="I96" s="111">
        <f t="shared" si="24"/>
        <v>96.75</v>
      </c>
      <c r="J96" s="112">
        <f t="shared" si="24"/>
        <v>30</v>
      </c>
      <c r="K96" s="113">
        <f t="shared" si="24"/>
        <v>0.7</v>
      </c>
      <c r="L96" s="114">
        <f t="shared" si="24"/>
        <v>2</v>
      </c>
      <c r="M96" s="111">
        <f t="shared" si="24"/>
        <v>231.75</v>
      </c>
      <c r="N96" s="112">
        <f t="shared" si="24"/>
        <v>32</v>
      </c>
      <c r="O96" s="113">
        <f t="shared" si="24"/>
        <v>1</v>
      </c>
      <c r="P96" s="114">
        <f t="shared" si="24"/>
        <v>2</v>
      </c>
      <c r="Q96" s="111">
        <f t="shared" si="24"/>
        <v>0</v>
      </c>
      <c r="R96" s="112">
        <f t="shared" si="24"/>
        <v>0</v>
      </c>
      <c r="S96" s="113">
        <f t="shared" si="24"/>
        <v>36.72</v>
      </c>
      <c r="T96" s="114">
        <f t="shared" si="24"/>
        <v>17</v>
      </c>
      <c r="U96" s="111">
        <f t="shared" si="24"/>
        <v>1220.74</v>
      </c>
      <c r="V96" s="112">
        <f t="shared" si="24"/>
        <v>204</v>
      </c>
      <c r="W96" s="113">
        <f t="shared" ref="W96:Z96" si="25">SUM(W35:W95)</f>
        <v>716.35</v>
      </c>
      <c r="X96" s="114">
        <f t="shared" si="25"/>
        <v>157</v>
      </c>
      <c r="Y96" s="111">
        <f t="shared" si="25"/>
        <v>21.63</v>
      </c>
      <c r="Z96" s="112">
        <f t="shared" si="25"/>
        <v>14</v>
      </c>
      <c r="AA96" s="113">
        <f t="shared" ref="AA96:AD96" si="26">SUM(AA35:AA95)</f>
        <v>0.5</v>
      </c>
      <c r="AB96" s="114">
        <f t="shared" si="26"/>
        <v>1</v>
      </c>
      <c r="AC96" s="111">
        <f t="shared" si="26"/>
        <v>4.07</v>
      </c>
      <c r="AD96" s="112">
        <f t="shared" si="26"/>
        <v>6</v>
      </c>
      <c r="AE96" s="113">
        <f t="shared" si="24"/>
        <v>37.21</v>
      </c>
      <c r="AF96" s="114">
        <f t="shared" si="24"/>
        <v>16</v>
      </c>
      <c r="AG96" s="111">
        <f t="shared" si="24"/>
        <v>39.799999999999997</v>
      </c>
      <c r="AH96" s="112">
        <f t="shared" si="24"/>
        <v>13</v>
      </c>
    </row>
    <row r="97" spans="1:34" ht="21" thickTop="1" x14ac:dyDescent="0.55000000000000004">
      <c r="A97" s="51"/>
      <c r="B97" s="69" t="s">
        <v>47</v>
      </c>
      <c r="C97" s="184"/>
      <c r="D97" s="82"/>
      <c r="E97" s="184"/>
      <c r="F97" s="82"/>
      <c r="G97" s="101"/>
      <c r="H97" s="102"/>
      <c r="I97" s="105"/>
      <c r="J97" s="106"/>
      <c r="K97" s="101"/>
      <c r="L97" s="102"/>
      <c r="M97" s="105"/>
      <c r="N97" s="106"/>
      <c r="O97" s="101"/>
      <c r="P97" s="102"/>
      <c r="Q97" s="105"/>
      <c r="R97" s="106"/>
      <c r="S97" s="101"/>
      <c r="T97" s="102"/>
      <c r="U97" s="105"/>
      <c r="V97" s="106"/>
      <c r="W97" s="101"/>
      <c r="X97" s="102"/>
      <c r="Y97" s="105"/>
      <c r="Z97" s="106"/>
      <c r="AA97" s="101"/>
      <c r="AB97" s="102"/>
      <c r="AC97" s="105"/>
      <c r="AD97" s="106"/>
      <c r="AE97" s="101"/>
      <c r="AF97" s="102"/>
      <c r="AG97" s="105"/>
      <c r="AH97" s="106"/>
    </row>
    <row r="98" spans="1:34" ht="19.8" x14ac:dyDescent="0.5">
      <c r="A98" s="85">
        <v>1</v>
      </c>
      <c r="B98" s="52" t="s">
        <v>201</v>
      </c>
      <c r="C98" s="180">
        <v>0</v>
      </c>
      <c r="D98" s="54">
        <v>0</v>
      </c>
      <c r="E98" s="180">
        <f t="shared" ref="E98" si="27">G98+I98+K98+M98+O98+Q98+S98+W98+Y98+AA98+AC98+U98+AE98+AG98</f>
        <v>0</v>
      </c>
      <c r="F98" s="54">
        <f t="shared" ref="F98" si="28">H98+J98+L98+N98+P98+R98+T98+X98+Z98+AB98+AD98+V98+AF98+AH98</f>
        <v>0</v>
      </c>
      <c r="G98" s="59"/>
      <c r="H98" s="60"/>
      <c r="I98" s="57"/>
      <c r="J98" s="58"/>
      <c r="K98" s="59"/>
      <c r="L98" s="60"/>
      <c r="M98" s="57"/>
      <c r="N98" s="58"/>
      <c r="O98" s="59"/>
      <c r="P98" s="60"/>
      <c r="Q98" s="57"/>
      <c r="R98" s="58"/>
      <c r="S98" s="59"/>
      <c r="T98" s="60"/>
      <c r="U98" s="57"/>
      <c r="V98" s="58"/>
      <c r="W98" s="59"/>
      <c r="X98" s="60"/>
      <c r="Y98" s="57"/>
      <c r="Z98" s="58"/>
      <c r="AA98" s="59"/>
      <c r="AB98" s="60"/>
      <c r="AC98" s="57"/>
      <c r="AD98" s="58"/>
      <c r="AE98" s="59"/>
      <c r="AF98" s="60"/>
      <c r="AG98" s="57"/>
      <c r="AH98" s="58"/>
    </row>
    <row r="99" spans="1:34" ht="19.8" x14ac:dyDescent="0.5">
      <c r="A99" s="85">
        <v>2</v>
      </c>
      <c r="B99" s="52" t="s">
        <v>202</v>
      </c>
      <c r="C99" s="180">
        <v>0</v>
      </c>
      <c r="D99" s="54">
        <v>0</v>
      </c>
      <c r="E99" s="180">
        <f t="shared" ref="E99:E111" si="29">G99+I99+K99+M99+O99+Q99+S99+W99+Y99+AA99+AC99+U99+AE99+AG99</f>
        <v>0</v>
      </c>
      <c r="F99" s="54">
        <f t="shared" ref="F99:F111" si="30">H99+J99+L99+N99+P99+R99+T99+X99+Z99+AB99+AD99+V99+AF99+AH99</f>
        <v>0</v>
      </c>
      <c r="G99" s="59"/>
      <c r="H99" s="60"/>
      <c r="I99" s="57"/>
      <c r="J99" s="58"/>
      <c r="K99" s="59"/>
      <c r="L99" s="60"/>
      <c r="M99" s="57"/>
      <c r="N99" s="58"/>
      <c r="O99" s="59"/>
      <c r="P99" s="60"/>
      <c r="Q99" s="57"/>
      <c r="R99" s="58"/>
      <c r="S99" s="59"/>
      <c r="T99" s="60"/>
      <c r="U99" s="57"/>
      <c r="V99" s="58"/>
      <c r="W99" s="59"/>
      <c r="X99" s="60"/>
      <c r="Y99" s="57"/>
      <c r="Z99" s="58"/>
      <c r="AA99" s="59"/>
      <c r="AB99" s="60"/>
      <c r="AC99" s="57"/>
      <c r="AD99" s="58"/>
      <c r="AE99" s="59"/>
      <c r="AF99" s="60"/>
      <c r="AG99" s="57"/>
      <c r="AH99" s="58"/>
    </row>
    <row r="100" spans="1:34" ht="19.8" x14ac:dyDescent="0.5">
      <c r="A100" s="85">
        <v>3</v>
      </c>
      <c r="B100" s="52" t="s">
        <v>49</v>
      </c>
      <c r="C100" s="180">
        <v>0</v>
      </c>
      <c r="D100" s="54">
        <v>0</v>
      </c>
      <c r="E100" s="180">
        <f t="shared" si="29"/>
        <v>0</v>
      </c>
      <c r="F100" s="54">
        <f t="shared" si="30"/>
        <v>0</v>
      </c>
      <c r="G100" s="59"/>
      <c r="H100" s="60"/>
      <c r="I100" s="57"/>
      <c r="J100" s="58"/>
      <c r="K100" s="59"/>
      <c r="L100" s="60"/>
      <c r="M100" s="57"/>
      <c r="N100" s="58"/>
      <c r="O100" s="59"/>
      <c r="P100" s="60"/>
      <c r="Q100" s="57"/>
      <c r="R100" s="58"/>
      <c r="S100" s="59"/>
      <c r="T100" s="60"/>
      <c r="U100" s="57"/>
      <c r="V100" s="58"/>
      <c r="W100" s="59"/>
      <c r="X100" s="60"/>
      <c r="Y100" s="57"/>
      <c r="Z100" s="58"/>
      <c r="AA100" s="59"/>
      <c r="AB100" s="60"/>
      <c r="AC100" s="57"/>
      <c r="AD100" s="58"/>
      <c r="AE100" s="59"/>
      <c r="AF100" s="60"/>
      <c r="AG100" s="57"/>
      <c r="AH100" s="58"/>
    </row>
    <row r="101" spans="1:34" ht="19.8" x14ac:dyDescent="0.5">
      <c r="A101" s="85">
        <v>4</v>
      </c>
      <c r="B101" s="52" t="s">
        <v>50</v>
      </c>
      <c r="C101" s="180">
        <v>0</v>
      </c>
      <c r="D101" s="54">
        <v>0</v>
      </c>
      <c r="E101" s="180">
        <f t="shared" si="29"/>
        <v>0</v>
      </c>
      <c r="F101" s="54">
        <f t="shared" si="30"/>
        <v>0</v>
      </c>
      <c r="G101" s="59"/>
      <c r="H101" s="60"/>
      <c r="I101" s="57"/>
      <c r="J101" s="58"/>
      <c r="K101" s="59"/>
      <c r="L101" s="60"/>
      <c r="M101" s="57"/>
      <c r="N101" s="58"/>
      <c r="O101" s="59"/>
      <c r="P101" s="60"/>
      <c r="Q101" s="57"/>
      <c r="R101" s="58"/>
      <c r="S101" s="59"/>
      <c r="T101" s="60"/>
      <c r="U101" s="57"/>
      <c r="V101" s="58"/>
      <c r="W101" s="59"/>
      <c r="X101" s="60"/>
      <c r="Y101" s="57"/>
      <c r="Z101" s="58"/>
      <c r="AA101" s="59"/>
      <c r="AB101" s="60"/>
      <c r="AC101" s="57"/>
      <c r="AD101" s="58"/>
      <c r="AE101" s="59"/>
      <c r="AF101" s="60"/>
      <c r="AG101" s="57"/>
      <c r="AH101" s="58"/>
    </row>
    <row r="102" spans="1:34" ht="19.8" x14ac:dyDescent="0.5">
      <c r="A102" s="85">
        <v>5</v>
      </c>
      <c r="B102" s="52" t="s">
        <v>52</v>
      </c>
      <c r="C102" s="180">
        <v>0</v>
      </c>
      <c r="D102" s="54">
        <v>0</v>
      </c>
      <c r="E102" s="180">
        <f t="shared" si="29"/>
        <v>0</v>
      </c>
      <c r="F102" s="54">
        <f t="shared" si="30"/>
        <v>0</v>
      </c>
      <c r="G102" s="59"/>
      <c r="H102" s="60"/>
      <c r="I102" s="57"/>
      <c r="J102" s="58"/>
      <c r="K102" s="59"/>
      <c r="L102" s="60"/>
      <c r="M102" s="57"/>
      <c r="N102" s="58"/>
      <c r="O102" s="59"/>
      <c r="P102" s="60"/>
      <c r="Q102" s="57"/>
      <c r="R102" s="58"/>
      <c r="S102" s="59"/>
      <c r="T102" s="60"/>
      <c r="U102" s="57"/>
      <c r="V102" s="58"/>
      <c r="W102" s="59"/>
      <c r="X102" s="60"/>
      <c r="Y102" s="57"/>
      <c r="Z102" s="58"/>
      <c r="AA102" s="59"/>
      <c r="AB102" s="60"/>
      <c r="AC102" s="57"/>
      <c r="AD102" s="58"/>
      <c r="AE102" s="59"/>
      <c r="AF102" s="60"/>
      <c r="AG102" s="57"/>
      <c r="AH102" s="58"/>
    </row>
    <row r="103" spans="1:34" ht="19.8" x14ac:dyDescent="0.5">
      <c r="A103" s="85">
        <v>6</v>
      </c>
      <c r="B103" s="52" t="s">
        <v>203</v>
      </c>
      <c r="C103" s="180">
        <v>0</v>
      </c>
      <c r="D103" s="54">
        <v>0</v>
      </c>
      <c r="E103" s="180">
        <f t="shared" si="29"/>
        <v>0</v>
      </c>
      <c r="F103" s="54">
        <f t="shared" si="30"/>
        <v>0</v>
      </c>
      <c r="G103" s="59"/>
      <c r="H103" s="60"/>
      <c r="I103" s="57"/>
      <c r="J103" s="58"/>
      <c r="K103" s="59"/>
      <c r="L103" s="60"/>
      <c r="M103" s="57"/>
      <c r="N103" s="58"/>
      <c r="O103" s="59"/>
      <c r="P103" s="60"/>
      <c r="Q103" s="57"/>
      <c r="R103" s="58"/>
      <c r="S103" s="59"/>
      <c r="T103" s="60"/>
      <c r="U103" s="57"/>
      <c r="V103" s="58"/>
      <c r="W103" s="59"/>
      <c r="X103" s="60"/>
      <c r="Y103" s="57"/>
      <c r="Z103" s="58"/>
      <c r="AA103" s="59"/>
      <c r="AB103" s="60"/>
      <c r="AC103" s="57"/>
      <c r="AD103" s="58"/>
      <c r="AE103" s="59"/>
      <c r="AF103" s="60"/>
      <c r="AG103" s="57"/>
      <c r="AH103" s="58"/>
    </row>
    <row r="104" spans="1:34" ht="19.8" x14ac:dyDescent="0.5">
      <c r="A104" s="85">
        <v>7</v>
      </c>
      <c r="B104" s="52" t="s">
        <v>51</v>
      </c>
      <c r="C104" s="180">
        <v>0</v>
      </c>
      <c r="D104" s="54">
        <v>0</v>
      </c>
      <c r="E104" s="180">
        <f t="shared" si="29"/>
        <v>0</v>
      </c>
      <c r="F104" s="54">
        <f t="shared" si="30"/>
        <v>0</v>
      </c>
      <c r="G104" s="59"/>
      <c r="H104" s="60"/>
      <c r="I104" s="57"/>
      <c r="J104" s="58"/>
      <c r="K104" s="59"/>
      <c r="L104" s="60"/>
      <c r="M104" s="57"/>
      <c r="N104" s="58"/>
      <c r="O104" s="59"/>
      <c r="P104" s="60"/>
      <c r="Q104" s="57"/>
      <c r="R104" s="58"/>
      <c r="S104" s="59"/>
      <c r="T104" s="60"/>
      <c r="U104" s="57"/>
      <c r="V104" s="58"/>
      <c r="W104" s="59"/>
      <c r="X104" s="60"/>
      <c r="Y104" s="57"/>
      <c r="Z104" s="58"/>
      <c r="AA104" s="59"/>
      <c r="AB104" s="60"/>
      <c r="AC104" s="57"/>
      <c r="AD104" s="58"/>
      <c r="AE104" s="59"/>
      <c r="AF104" s="60"/>
      <c r="AG104" s="57"/>
      <c r="AH104" s="58"/>
    </row>
    <row r="105" spans="1:34" ht="19.8" x14ac:dyDescent="0.5">
      <c r="A105" s="85">
        <v>8</v>
      </c>
      <c r="B105" s="52" t="s">
        <v>204</v>
      </c>
      <c r="C105" s="180">
        <v>0</v>
      </c>
      <c r="D105" s="54">
        <v>0</v>
      </c>
      <c r="E105" s="180">
        <f t="shared" si="29"/>
        <v>0</v>
      </c>
      <c r="F105" s="54">
        <f t="shared" si="30"/>
        <v>0</v>
      </c>
      <c r="G105" s="59"/>
      <c r="H105" s="60"/>
      <c r="I105" s="57"/>
      <c r="J105" s="58"/>
      <c r="K105" s="59"/>
      <c r="L105" s="60"/>
      <c r="M105" s="57"/>
      <c r="N105" s="58"/>
      <c r="O105" s="59"/>
      <c r="P105" s="60"/>
      <c r="Q105" s="57"/>
      <c r="R105" s="58"/>
      <c r="S105" s="59"/>
      <c r="T105" s="60"/>
      <c r="U105" s="57"/>
      <c r="V105" s="58"/>
      <c r="W105" s="59"/>
      <c r="X105" s="60"/>
      <c r="Y105" s="57"/>
      <c r="Z105" s="58"/>
      <c r="AA105" s="59"/>
      <c r="AB105" s="60"/>
      <c r="AC105" s="57"/>
      <c r="AD105" s="58"/>
      <c r="AE105" s="59"/>
      <c r="AF105" s="60"/>
      <c r="AG105" s="57"/>
      <c r="AH105" s="58"/>
    </row>
    <row r="106" spans="1:34" ht="19.8" x14ac:dyDescent="0.5">
      <c r="A106" s="85">
        <v>9</v>
      </c>
      <c r="B106" s="52" t="s">
        <v>48</v>
      </c>
      <c r="C106" s="180">
        <v>29.75</v>
      </c>
      <c r="D106" s="54">
        <v>5</v>
      </c>
      <c r="E106" s="180">
        <f t="shared" si="29"/>
        <v>29.75</v>
      </c>
      <c r="F106" s="54">
        <f t="shared" si="30"/>
        <v>5</v>
      </c>
      <c r="G106" s="59"/>
      <c r="H106" s="60"/>
      <c r="I106" s="57"/>
      <c r="J106" s="58"/>
      <c r="K106" s="59"/>
      <c r="L106" s="60"/>
      <c r="M106" s="57">
        <v>10.75</v>
      </c>
      <c r="N106" s="58">
        <v>2</v>
      </c>
      <c r="O106" s="59"/>
      <c r="P106" s="60"/>
      <c r="Q106" s="57"/>
      <c r="R106" s="58"/>
      <c r="S106" s="59"/>
      <c r="T106" s="60"/>
      <c r="U106" s="57"/>
      <c r="V106" s="58"/>
      <c r="W106" s="59">
        <v>9</v>
      </c>
      <c r="X106" s="60">
        <v>2</v>
      </c>
      <c r="Y106" s="57"/>
      <c r="Z106" s="58"/>
      <c r="AA106" s="59"/>
      <c r="AB106" s="60"/>
      <c r="AC106" s="57"/>
      <c r="AD106" s="58"/>
      <c r="AE106" s="59">
        <v>10</v>
      </c>
      <c r="AF106" s="60">
        <v>1</v>
      </c>
      <c r="AG106" s="57"/>
      <c r="AH106" s="58"/>
    </row>
    <row r="107" spans="1:34" ht="19.8" x14ac:dyDescent="0.5">
      <c r="A107" s="85">
        <v>10</v>
      </c>
      <c r="B107" s="52" t="s">
        <v>205</v>
      </c>
      <c r="C107" s="180">
        <v>0</v>
      </c>
      <c r="D107" s="54">
        <v>0</v>
      </c>
      <c r="E107" s="180">
        <f t="shared" si="29"/>
        <v>0</v>
      </c>
      <c r="F107" s="54">
        <f t="shared" si="30"/>
        <v>0</v>
      </c>
      <c r="G107" s="59"/>
      <c r="H107" s="60"/>
      <c r="I107" s="57"/>
      <c r="J107" s="58"/>
      <c r="K107" s="59"/>
      <c r="L107" s="60"/>
      <c r="M107" s="57"/>
      <c r="N107" s="58"/>
      <c r="O107" s="59"/>
      <c r="P107" s="60"/>
      <c r="Q107" s="57"/>
      <c r="R107" s="58"/>
      <c r="S107" s="59"/>
      <c r="T107" s="60"/>
      <c r="U107" s="57"/>
      <c r="V107" s="58"/>
      <c r="W107" s="59"/>
      <c r="X107" s="60"/>
      <c r="Y107" s="57"/>
      <c r="Z107" s="58"/>
      <c r="AA107" s="59"/>
      <c r="AB107" s="60"/>
      <c r="AC107" s="57"/>
      <c r="AD107" s="58"/>
      <c r="AE107" s="59"/>
      <c r="AF107" s="60"/>
      <c r="AG107" s="57"/>
      <c r="AH107" s="58"/>
    </row>
    <row r="108" spans="1:34" ht="19.8" x14ac:dyDescent="0.5">
      <c r="A108" s="85">
        <v>11</v>
      </c>
      <c r="B108" s="52" t="s">
        <v>206</v>
      </c>
      <c r="C108" s="180">
        <v>0</v>
      </c>
      <c r="D108" s="54">
        <v>0</v>
      </c>
      <c r="E108" s="180">
        <f t="shared" si="29"/>
        <v>0</v>
      </c>
      <c r="F108" s="54">
        <f t="shared" si="30"/>
        <v>0</v>
      </c>
      <c r="G108" s="59"/>
      <c r="H108" s="60"/>
      <c r="I108" s="57"/>
      <c r="J108" s="58"/>
      <c r="K108" s="59"/>
      <c r="L108" s="60"/>
      <c r="M108" s="57"/>
      <c r="N108" s="58"/>
      <c r="O108" s="59"/>
      <c r="P108" s="60"/>
      <c r="Q108" s="57"/>
      <c r="R108" s="58"/>
      <c r="S108" s="59"/>
      <c r="T108" s="60"/>
      <c r="U108" s="57"/>
      <c r="V108" s="58"/>
      <c r="W108" s="59"/>
      <c r="X108" s="60"/>
      <c r="Y108" s="57"/>
      <c r="Z108" s="58"/>
      <c r="AA108" s="59"/>
      <c r="AB108" s="60"/>
      <c r="AC108" s="57"/>
      <c r="AD108" s="58"/>
      <c r="AE108" s="59"/>
      <c r="AF108" s="60"/>
      <c r="AG108" s="57"/>
      <c r="AH108" s="58"/>
    </row>
    <row r="109" spans="1:34" ht="19.8" x14ac:dyDescent="0.5">
      <c r="A109" s="85">
        <v>12</v>
      </c>
      <c r="B109" s="52" t="s">
        <v>207</v>
      </c>
      <c r="C109" s="180">
        <v>0</v>
      </c>
      <c r="D109" s="54">
        <v>0</v>
      </c>
      <c r="E109" s="180">
        <f t="shared" si="29"/>
        <v>0</v>
      </c>
      <c r="F109" s="54">
        <f t="shared" si="30"/>
        <v>0</v>
      </c>
      <c r="G109" s="59"/>
      <c r="H109" s="60"/>
      <c r="I109" s="57"/>
      <c r="J109" s="58"/>
      <c r="K109" s="59"/>
      <c r="L109" s="60"/>
      <c r="M109" s="57"/>
      <c r="N109" s="58"/>
      <c r="O109" s="59"/>
      <c r="P109" s="60"/>
      <c r="Q109" s="57"/>
      <c r="R109" s="58"/>
      <c r="S109" s="59"/>
      <c r="T109" s="60"/>
      <c r="U109" s="57"/>
      <c r="V109" s="58"/>
      <c r="W109" s="59"/>
      <c r="X109" s="60"/>
      <c r="Y109" s="57"/>
      <c r="Z109" s="58"/>
      <c r="AA109" s="59"/>
      <c r="AB109" s="60"/>
      <c r="AC109" s="57"/>
      <c r="AD109" s="58"/>
      <c r="AE109" s="59"/>
      <c r="AF109" s="60"/>
      <c r="AG109" s="57"/>
      <c r="AH109" s="58"/>
    </row>
    <row r="110" spans="1:34" ht="19.8" x14ac:dyDescent="0.5">
      <c r="A110" s="85">
        <v>0</v>
      </c>
      <c r="B110" s="52" t="s">
        <v>53</v>
      </c>
      <c r="C110" s="180">
        <v>2</v>
      </c>
      <c r="D110" s="54">
        <v>1</v>
      </c>
      <c r="E110" s="180">
        <f t="shared" si="29"/>
        <v>2</v>
      </c>
      <c r="F110" s="54">
        <f t="shared" si="30"/>
        <v>1</v>
      </c>
      <c r="G110" s="59"/>
      <c r="H110" s="60"/>
      <c r="I110" s="57"/>
      <c r="J110" s="58"/>
      <c r="K110" s="59"/>
      <c r="L110" s="60"/>
      <c r="M110" s="57"/>
      <c r="N110" s="58"/>
      <c r="O110" s="59"/>
      <c r="P110" s="60"/>
      <c r="Q110" s="57"/>
      <c r="R110" s="58"/>
      <c r="S110" s="59"/>
      <c r="T110" s="60"/>
      <c r="U110" s="57">
        <v>0</v>
      </c>
      <c r="V110" s="58">
        <v>0</v>
      </c>
      <c r="W110" s="59"/>
      <c r="X110" s="60"/>
      <c r="Y110" s="57"/>
      <c r="Z110" s="58"/>
      <c r="AA110" s="59"/>
      <c r="AB110" s="60"/>
      <c r="AC110" s="57"/>
      <c r="AD110" s="58"/>
      <c r="AE110" s="59"/>
      <c r="AF110" s="60"/>
      <c r="AG110" s="57">
        <v>2</v>
      </c>
      <c r="AH110" s="58">
        <v>1</v>
      </c>
    </row>
    <row r="111" spans="1:34" ht="20.399999999999999" thickBot="1" x14ac:dyDescent="0.55000000000000004">
      <c r="A111" s="85">
        <v>14</v>
      </c>
      <c r="B111" s="52" t="s">
        <v>257</v>
      </c>
      <c r="C111" s="180">
        <v>0</v>
      </c>
      <c r="D111" s="54">
        <v>0</v>
      </c>
      <c r="E111" s="180">
        <f t="shared" si="29"/>
        <v>0</v>
      </c>
      <c r="F111" s="54">
        <f t="shared" si="30"/>
        <v>0</v>
      </c>
      <c r="G111" s="59"/>
      <c r="H111" s="60"/>
      <c r="I111" s="57"/>
      <c r="J111" s="58"/>
      <c r="K111" s="59"/>
      <c r="L111" s="60"/>
      <c r="M111" s="57"/>
      <c r="N111" s="58"/>
      <c r="O111" s="59"/>
      <c r="P111" s="60"/>
      <c r="Q111" s="57"/>
      <c r="R111" s="58"/>
      <c r="S111" s="59"/>
      <c r="T111" s="60"/>
      <c r="U111" s="57"/>
      <c r="V111" s="58"/>
      <c r="W111" s="59"/>
      <c r="X111" s="60"/>
      <c r="Y111" s="57"/>
      <c r="Z111" s="58"/>
      <c r="AA111" s="59"/>
      <c r="AB111" s="60"/>
      <c r="AC111" s="57"/>
      <c r="AD111" s="58"/>
      <c r="AE111" s="59"/>
      <c r="AF111" s="60"/>
      <c r="AG111" s="57"/>
      <c r="AH111" s="58"/>
    </row>
    <row r="112" spans="1:34" ht="21.6" thickTop="1" thickBot="1" x14ac:dyDescent="0.6">
      <c r="A112" s="245" t="s">
        <v>1</v>
      </c>
      <c r="B112" s="246"/>
      <c r="C112" s="183">
        <v>31.75</v>
      </c>
      <c r="D112" s="80">
        <v>6</v>
      </c>
      <c r="E112" s="183">
        <f t="shared" ref="E112:AH112" si="31">SUM(E98:E111)</f>
        <v>31.75</v>
      </c>
      <c r="F112" s="80">
        <f t="shared" si="31"/>
        <v>6</v>
      </c>
      <c r="G112" s="113">
        <f t="shared" si="31"/>
        <v>0</v>
      </c>
      <c r="H112" s="114">
        <f t="shared" si="31"/>
        <v>0</v>
      </c>
      <c r="I112" s="111">
        <f t="shared" si="31"/>
        <v>0</v>
      </c>
      <c r="J112" s="112">
        <f t="shared" si="31"/>
        <v>0</v>
      </c>
      <c r="K112" s="113">
        <f t="shared" si="31"/>
        <v>0</v>
      </c>
      <c r="L112" s="114">
        <f t="shared" si="31"/>
        <v>0</v>
      </c>
      <c r="M112" s="111">
        <f t="shared" si="31"/>
        <v>10.75</v>
      </c>
      <c r="N112" s="112">
        <f t="shared" si="31"/>
        <v>2</v>
      </c>
      <c r="O112" s="113">
        <f t="shared" si="31"/>
        <v>0</v>
      </c>
      <c r="P112" s="114">
        <f t="shared" si="31"/>
        <v>0</v>
      </c>
      <c r="Q112" s="111">
        <f t="shared" si="31"/>
        <v>0</v>
      </c>
      <c r="R112" s="112">
        <f t="shared" si="31"/>
        <v>0</v>
      </c>
      <c r="S112" s="113">
        <f t="shared" si="31"/>
        <v>0</v>
      </c>
      <c r="T112" s="114">
        <f t="shared" si="31"/>
        <v>0</v>
      </c>
      <c r="U112" s="111">
        <f t="shared" si="31"/>
        <v>0</v>
      </c>
      <c r="V112" s="112">
        <f t="shared" si="31"/>
        <v>0</v>
      </c>
      <c r="W112" s="113">
        <f t="shared" ref="W112:Z112" si="32">SUM(W98:W111)</f>
        <v>9</v>
      </c>
      <c r="X112" s="114">
        <f t="shared" si="32"/>
        <v>2</v>
      </c>
      <c r="Y112" s="111">
        <f t="shared" si="32"/>
        <v>0</v>
      </c>
      <c r="Z112" s="112">
        <f t="shared" si="32"/>
        <v>0</v>
      </c>
      <c r="AA112" s="113">
        <f t="shared" ref="AA112:AD112" si="33">SUM(AA98:AA111)</f>
        <v>0</v>
      </c>
      <c r="AB112" s="114">
        <f t="shared" si="33"/>
        <v>0</v>
      </c>
      <c r="AC112" s="111">
        <f t="shared" si="33"/>
        <v>0</v>
      </c>
      <c r="AD112" s="112">
        <f t="shared" si="33"/>
        <v>0</v>
      </c>
      <c r="AE112" s="113">
        <f t="shared" si="31"/>
        <v>10</v>
      </c>
      <c r="AF112" s="114">
        <f t="shared" si="31"/>
        <v>1</v>
      </c>
      <c r="AG112" s="111">
        <f t="shared" si="31"/>
        <v>2</v>
      </c>
      <c r="AH112" s="112">
        <f t="shared" si="31"/>
        <v>1</v>
      </c>
    </row>
    <row r="113" spans="1:34" ht="20.399999999999999" thickTop="1" x14ac:dyDescent="0.5">
      <c r="A113" s="88"/>
      <c r="B113" s="89" t="s">
        <v>255</v>
      </c>
      <c r="C113" s="184"/>
      <c r="D113" s="82"/>
      <c r="E113" s="184"/>
      <c r="F113" s="82"/>
      <c r="G113" s="101"/>
      <c r="H113" s="102"/>
      <c r="I113" s="105"/>
      <c r="J113" s="106"/>
      <c r="K113" s="101"/>
      <c r="L113" s="102"/>
      <c r="M113" s="105"/>
      <c r="N113" s="106"/>
      <c r="O113" s="101"/>
      <c r="P113" s="102"/>
      <c r="Q113" s="105"/>
      <c r="R113" s="106"/>
      <c r="S113" s="101"/>
      <c r="T113" s="102"/>
      <c r="U113" s="105"/>
      <c r="V113" s="106"/>
      <c r="W113" s="101"/>
      <c r="X113" s="102"/>
      <c r="Y113" s="105"/>
      <c r="Z113" s="106"/>
      <c r="AA113" s="101"/>
      <c r="AB113" s="102"/>
      <c r="AC113" s="105"/>
      <c r="AD113" s="106"/>
      <c r="AE113" s="101"/>
      <c r="AF113" s="102"/>
      <c r="AG113" s="105"/>
      <c r="AH113" s="106"/>
    </row>
    <row r="114" spans="1:34" ht="19.8" x14ac:dyDescent="0.5">
      <c r="A114" s="85">
        <v>1</v>
      </c>
      <c r="B114" s="52" t="s">
        <v>56</v>
      </c>
      <c r="C114" s="180">
        <v>0.25</v>
      </c>
      <c r="D114" s="54">
        <v>1</v>
      </c>
      <c r="E114" s="180">
        <f t="shared" ref="E114" si="34">G114+I114+K114+M114+O114+Q114+S114+W114+Y114+AA114+AC114+U114+AE114+AG114</f>
        <v>0.25</v>
      </c>
      <c r="F114" s="54">
        <f t="shared" ref="F114" si="35">H114+J114+L114+N114+P114+R114+T114+X114+Z114+AB114+AD114+V114+AF114+AH114</f>
        <v>1</v>
      </c>
      <c r="G114" s="59"/>
      <c r="H114" s="60"/>
      <c r="I114" s="57"/>
      <c r="J114" s="58"/>
      <c r="K114" s="59"/>
      <c r="L114" s="60"/>
      <c r="M114" s="57"/>
      <c r="N114" s="58"/>
      <c r="O114" s="59"/>
      <c r="P114" s="60"/>
      <c r="Q114" s="57"/>
      <c r="R114" s="58"/>
      <c r="S114" s="59">
        <v>0</v>
      </c>
      <c r="T114" s="60">
        <v>0</v>
      </c>
      <c r="U114" s="57"/>
      <c r="V114" s="58"/>
      <c r="W114" s="59"/>
      <c r="X114" s="60"/>
      <c r="Y114" s="57"/>
      <c r="Z114" s="58"/>
      <c r="AA114" s="59">
        <v>0.25</v>
      </c>
      <c r="AB114" s="60">
        <v>1</v>
      </c>
      <c r="AC114" s="57"/>
      <c r="AD114" s="58"/>
      <c r="AE114" s="59"/>
      <c r="AF114" s="60"/>
      <c r="AG114" s="57"/>
      <c r="AH114" s="58"/>
    </row>
    <row r="115" spans="1:34" ht="19.8" x14ac:dyDescent="0.5">
      <c r="A115" s="85">
        <v>2</v>
      </c>
      <c r="B115" s="52" t="s">
        <v>57</v>
      </c>
      <c r="C115" s="180">
        <v>0</v>
      </c>
      <c r="D115" s="54">
        <v>0</v>
      </c>
      <c r="E115" s="180">
        <f t="shared" ref="E115:E148" si="36">G115+I115+K115+M115+O115+Q115+S115+W115+Y115+AA115+AC115+U115+AE115+AG115</f>
        <v>0</v>
      </c>
      <c r="F115" s="54">
        <f t="shared" ref="F115:F148" si="37">H115+J115+L115+N115+P115+R115+T115+X115+Z115+AB115+AD115+V115+AF115+AH115</f>
        <v>0</v>
      </c>
      <c r="G115" s="59"/>
      <c r="H115" s="60"/>
      <c r="I115" s="57"/>
      <c r="J115" s="58"/>
      <c r="K115" s="59"/>
      <c r="L115" s="60"/>
      <c r="M115" s="57"/>
      <c r="N115" s="58"/>
      <c r="O115" s="59"/>
      <c r="P115" s="60"/>
      <c r="Q115" s="57"/>
      <c r="R115" s="58"/>
      <c r="S115" s="59"/>
      <c r="T115" s="60"/>
      <c r="U115" s="57"/>
      <c r="V115" s="58"/>
      <c r="W115" s="59"/>
      <c r="X115" s="60"/>
      <c r="Y115" s="57"/>
      <c r="Z115" s="58"/>
      <c r="AA115" s="59"/>
      <c r="AB115" s="60"/>
      <c r="AC115" s="57"/>
      <c r="AD115" s="58"/>
      <c r="AE115" s="59"/>
      <c r="AF115" s="60"/>
      <c r="AG115" s="57"/>
      <c r="AH115" s="58"/>
    </row>
    <row r="116" spans="1:34" ht="19.8" x14ac:dyDescent="0.5">
      <c r="A116" s="85">
        <v>3</v>
      </c>
      <c r="B116" s="52" t="s">
        <v>72</v>
      </c>
      <c r="C116" s="180">
        <v>0</v>
      </c>
      <c r="D116" s="54">
        <v>0</v>
      </c>
      <c r="E116" s="180">
        <f t="shared" si="36"/>
        <v>0</v>
      </c>
      <c r="F116" s="54">
        <f t="shared" si="37"/>
        <v>0</v>
      </c>
      <c r="G116" s="59"/>
      <c r="H116" s="60"/>
      <c r="I116" s="57"/>
      <c r="J116" s="58"/>
      <c r="K116" s="59"/>
      <c r="L116" s="60"/>
      <c r="M116" s="57"/>
      <c r="N116" s="58"/>
      <c r="O116" s="59"/>
      <c r="P116" s="60"/>
      <c r="Q116" s="57"/>
      <c r="R116" s="58"/>
      <c r="S116" s="59"/>
      <c r="T116" s="60"/>
      <c r="U116" s="57"/>
      <c r="V116" s="58"/>
      <c r="W116" s="59"/>
      <c r="X116" s="60"/>
      <c r="Y116" s="57"/>
      <c r="Z116" s="58"/>
      <c r="AA116" s="59"/>
      <c r="AB116" s="60"/>
      <c r="AC116" s="57"/>
      <c r="AD116" s="58"/>
      <c r="AE116" s="59"/>
      <c r="AF116" s="60"/>
      <c r="AG116" s="57"/>
      <c r="AH116" s="58"/>
    </row>
    <row r="117" spans="1:34" ht="19.8" x14ac:dyDescent="0.5">
      <c r="A117" s="85">
        <v>4</v>
      </c>
      <c r="B117" s="52" t="s">
        <v>190</v>
      </c>
      <c r="C117" s="180">
        <v>0</v>
      </c>
      <c r="D117" s="54">
        <v>0</v>
      </c>
      <c r="E117" s="180">
        <f t="shared" si="36"/>
        <v>0</v>
      </c>
      <c r="F117" s="54">
        <f t="shared" si="37"/>
        <v>0</v>
      </c>
      <c r="G117" s="59"/>
      <c r="H117" s="60"/>
      <c r="I117" s="57"/>
      <c r="J117" s="58"/>
      <c r="K117" s="59"/>
      <c r="L117" s="60"/>
      <c r="M117" s="57"/>
      <c r="N117" s="58"/>
      <c r="O117" s="59"/>
      <c r="P117" s="60"/>
      <c r="Q117" s="57"/>
      <c r="R117" s="58"/>
      <c r="S117" s="59"/>
      <c r="T117" s="60"/>
      <c r="U117" s="57"/>
      <c r="V117" s="58"/>
      <c r="W117" s="59"/>
      <c r="X117" s="60"/>
      <c r="Y117" s="57"/>
      <c r="Z117" s="58"/>
      <c r="AA117" s="59"/>
      <c r="AB117" s="60"/>
      <c r="AC117" s="57"/>
      <c r="AD117" s="58"/>
      <c r="AE117" s="59"/>
      <c r="AF117" s="60"/>
      <c r="AG117" s="57"/>
      <c r="AH117" s="58"/>
    </row>
    <row r="118" spans="1:34" ht="19.8" x14ac:dyDescent="0.5">
      <c r="A118" s="85">
        <v>5</v>
      </c>
      <c r="B118" s="52" t="s">
        <v>66</v>
      </c>
      <c r="C118" s="180">
        <v>0</v>
      </c>
      <c r="D118" s="54">
        <v>0</v>
      </c>
      <c r="E118" s="180">
        <f t="shared" si="36"/>
        <v>0</v>
      </c>
      <c r="F118" s="54">
        <f t="shared" si="37"/>
        <v>0</v>
      </c>
      <c r="G118" s="59"/>
      <c r="H118" s="60"/>
      <c r="I118" s="57"/>
      <c r="J118" s="58"/>
      <c r="K118" s="59"/>
      <c r="L118" s="60"/>
      <c r="M118" s="57"/>
      <c r="N118" s="58"/>
      <c r="O118" s="59"/>
      <c r="P118" s="60"/>
      <c r="Q118" s="57"/>
      <c r="R118" s="58"/>
      <c r="S118" s="59"/>
      <c r="T118" s="60"/>
      <c r="U118" s="57"/>
      <c r="V118" s="58"/>
      <c r="W118" s="59"/>
      <c r="X118" s="60"/>
      <c r="Y118" s="57"/>
      <c r="Z118" s="58"/>
      <c r="AA118" s="59"/>
      <c r="AB118" s="60"/>
      <c r="AC118" s="57"/>
      <c r="AD118" s="58"/>
      <c r="AE118" s="59"/>
      <c r="AF118" s="60"/>
      <c r="AG118" s="57"/>
      <c r="AH118" s="58"/>
    </row>
    <row r="119" spans="1:34" ht="19.8" x14ac:dyDescent="0.5">
      <c r="A119" s="85">
        <v>6</v>
      </c>
      <c r="B119" s="52" t="s">
        <v>191</v>
      </c>
      <c r="C119" s="180">
        <v>0</v>
      </c>
      <c r="D119" s="54">
        <v>0</v>
      </c>
      <c r="E119" s="180">
        <f t="shared" si="36"/>
        <v>0</v>
      </c>
      <c r="F119" s="54">
        <f t="shared" si="37"/>
        <v>0</v>
      </c>
      <c r="G119" s="59"/>
      <c r="H119" s="60"/>
      <c r="I119" s="57"/>
      <c r="J119" s="58"/>
      <c r="K119" s="59"/>
      <c r="L119" s="60"/>
      <c r="M119" s="57"/>
      <c r="N119" s="58"/>
      <c r="O119" s="59"/>
      <c r="P119" s="60"/>
      <c r="Q119" s="57"/>
      <c r="R119" s="58"/>
      <c r="S119" s="59"/>
      <c r="T119" s="60"/>
      <c r="U119" s="57"/>
      <c r="V119" s="58"/>
      <c r="W119" s="59"/>
      <c r="X119" s="60"/>
      <c r="Y119" s="57"/>
      <c r="Z119" s="58"/>
      <c r="AA119" s="59"/>
      <c r="AB119" s="60"/>
      <c r="AC119" s="57"/>
      <c r="AD119" s="58"/>
      <c r="AE119" s="59"/>
      <c r="AF119" s="60"/>
      <c r="AG119" s="57"/>
      <c r="AH119" s="58"/>
    </row>
    <row r="120" spans="1:34" ht="19.8" x14ac:dyDescent="0.5">
      <c r="A120" s="85">
        <v>7</v>
      </c>
      <c r="B120" s="52" t="s">
        <v>192</v>
      </c>
      <c r="C120" s="180">
        <v>0</v>
      </c>
      <c r="D120" s="54">
        <v>0</v>
      </c>
      <c r="E120" s="180">
        <f t="shared" si="36"/>
        <v>0</v>
      </c>
      <c r="F120" s="54">
        <f t="shared" si="37"/>
        <v>0</v>
      </c>
      <c r="G120" s="59"/>
      <c r="H120" s="60"/>
      <c r="I120" s="57"/>
      <c r="J120" s="58"/>
      <c r="K120" s="59"/>
      <c r="L120" s="60"/>
      <c r="M120" s="57"/>
      <c r="N120" s="58"/>
      <c r="O120" s="59"/>
      <c r="P120" s="60"/>
      <c r="Q120" s="57"/>
      <c r="R120" s="58"/>
      <c r="S120" s="59"/>
      <c r="T120" s="60"/>
      <c r="U120" s="57"/>
      <c r="V120" s="58"/>
      <c r="W120" s="59"/>
      <c r="X120" s="60"/>
      <c r="Y120" s="57"/>
      <c r="Z120" s="58"/>
      <c r="AA120" s="59"/>
      <c r="AB120" s="60"/>
      <c r="AC120" s="57"/>
      <c r="AD120" s="58"/>
      <c r="AE120" s="59"/>
      <c r="AF120" s="60"/>
      <c r="AG120" s="57"/>
      <c r="AH120" s="58"/>
    </row>
    <row r="121" spans="1:34" ht="19.8" x14ac:dyDescent="0.5">
      <c r="A121" s="85">
        <v>8</v>
      </c>
      <c r="B121" s="52" t="s">
        <v>69</v>
      </c>
      <c r="C121" s="180">
        <v>0</v>
      </c>
      <c r="D121" s="54">
        <v>0</v>
      </c>
      <c r="E121" s="180">
        <f t="shared" si="36"/>
        <v>0</v>
      </c>
      <c r="F121" s="54">
        <f t="shared" si="37"/>
        <v>0</v>
      </c>
      <c r="G121" s="59"/>
      <c r="H121" s="60"/>
      <c r="I121" s="57"/>
      <c r="J121" s="58"/>
      <c r="K121" s="59"/>
      <c r="L121" s="60"/>
      <c r="M121" s="57"/>
      <c r="N121" s="58"/>
      <c r="O121" s="59"/>
      <c r="P121" s="60"/>
      <c r="Q121" s="57"/>
      <c r="R121" s="58"/>
      <c r="S121" s="59"/>
      <c r="T121" s="60"/>
      <c r="U121" s="57"/>
      <c r="V121" s="58"/>
      <c r="W121" s="59"/>
      <c r="X121" s="60"/>
      <c r="Y121" s="57"/>
      <c r="Z121" s="58"/>
      <c r="AA121" s="59"/>
      <c r="AB121" s="60"/>
      <c r="AC121" s="57"/>
      <c r="AD121" s="58"/>
      <c r="AE121" s="59"/>
      <c r="AF121" s="60"/>
      <c r="AG121" s="57"/>
      <c r="AH121" s="58"/>
    </row>
    <row r="122" spans="1:34" ht="19.8" x14ac:dyDescent="0.5">
      <c r="A122" s="85">
        <v>9</v>
      </c>
      <c r="B122" s="52" t="s">
        <v>193</v>
      </c>
      <c r="C122" s="180">
        <v>0</v>
      </c>
      <c r="D122" s="54">
        <v>0</v>
      </c>
      <c r="E122" s="180">
        <f t="shared" si="36"/>
        <v>0</v>
      </c>
      <c r="F122" s="54">
        <f t="shared" si="37"/>
        <v>0</v>
      </c>
      <c r="G122" s="59"/>
      <c r="H122" s="60"/>
      <c r="I122" s="57"/>
      <c r="J122" s="58"/>
      <c r="K122" s="59"/>
      <c r="L122" s="60"/>
      <c r="M122" s="57"/>
      <c r="N122" s="58"/>
      <c r="O122" s="59"/>
      <c r="P122" s="60"/>
      <c r="Q122" s="57"/>
      <c r="R122" s="58"/>
      <c r="S122" s="59"/>
      <c r="T122" s="60"/>
      <c r="U122" s="57"/>
      <c r="V122" s="58"/>
      <c r="W122" s="59"/>
      <c r="X122" s="60"/>
      <c r="Y122" s="57"/>
      <c r="Z122" s="58"/>
      <c r="AA122" s="59"/>
      <c r="AB122" s="60"/>
      <c r="AC122" s="57"/>
      <c r="AD122" s="58"/>
      <c r="AE122" s="59"/>
      <c r="AF122" s="60"/>
      <c r="AG122" s="57"/>
      <c r="AH122" s="58"/>
    </row>
    <row r="123" spans="1:34" ht="19.8" x14ac:dyDescent="0.5">
      <c r="A123" s="85">
        <v>10</v>
      </c>
      <c r="B123" s="52" t="s">
        <v>61</v>
      </c>
      <c r="C123" s="180">
        <v>0</v>
      </c>
      <c r="D123" s="54">
        <v>0</v>
      </c>
      <c r="E123" s="180">
        <f t="shared" si="36"/>
        <v>0</v>
      </c>
      <c r="F123" s="54">
        <f t="shared" si="37"/>
        <v>0</v>
      </c>
      <c r="G123" s="59"/>
      <c r="H123" s="60"/>
      <c r="I123" s="57"/>
      <c r="J123" s="58"/>
      <c r="K123" s="59"/>
      <c r="L123" s="60"/>
      <c r="M123" s="57"/>
      <c r="N123" s="58"/>
      <c r="O123" s="59"/>
      <c r="P123" s="60"/>
      <c r="Q123" s="57"/>
      <c r="R123" s="58"/>
      <c r="S123" s="59"/>
      <c r="T123" s="60"/>
      <c r="U123" s="57"/>
      <c r="V123" s="58"/>
      <c r="W123" s="59"/>
      <c r="X123" s="60"/>
      <c r="Y123" s="57"/>
      <c r="Z123" s="58"/>
      <c r="AA123" s="59"/>
      <c r="AB123" s="60"/>
      <c r="AC123" s="57"/>
      <c r="AD123" s="58"/>
      <c r="AE123" s="59"/>
      <c r="AF123" s="60"/>
      <c r="AG123" s="57"/>
      <c r="AH123" s="58"/>
    </row>
    <row r="124" spans="1:34" ht="19.8" x14ac:dyDescent="0.5">
      <c r="A124" s="85">
        <v>11</v>
      </c>
      <c r="B124" s="52" t="s">
        <v>65</v>
      </c>
      <c r="C124" s="180">
        <v>0</v>
      </c>
      <c r="D124" s="54">
        <v>0</v>
      </c>
      <c r="E124" s="180">
        <f t="shared" si="36"/>
        <v>0</v>
      </c>
      <c r="F124" s="54">
        <f t="shared" si="37"/>
        <v>0</v>
      </c>
      <c r="G124" s="59"/>
      <c r="H124" s="60"/>
      <c r="I124" s="57"/>
      <c r="J124" s="58"/>
      <c r="K124" s="59"/>
      <c r="L124" s="60"/>
      <c r="M124" s="57"/>
      <c r="N124" s="58"/>
      <c r="O124" s="59"/>
      <c r="P124" s="60"/>
      <c r="Q124" s="57"/>
      <c r="R124" s="58"/>
      <c r="S124" s="59"/>
      <c r="T124" s="60"/>
      <c r="U124" s="57"/>
      <c r="V124" s="58"/>
      <c r="W124" s="59"/>
      <c r="X124" s="60"/>
      <c r="Y124" s="57"/>
      <c r="Z124" s="58"/>
      <c r="AA124" s="59"/>
      <c r="AB124" s="60"/>
      <c r="AC124" s="57"/>
      <c r="AD124" s="58"/>
      <c r="AE124" s="59"/>
      <c r="AF124" s="60"/>
      <c r="AG124" s="57"/>
      <c r="AH124" s="58"/>
    </row>
    <row r="125" spans="1:34" ht="19.8" x14ac:dyDescent="0.5">
      <c r="A125" s="85">
        <v>12</v>
      </c>
      <c r="B125" s="52" t="s">
        <v>194</v>
      </c>
      <c r="C125" s="180">
        <v>0</v>
      </c>
      <c r="D125" s="54">
        <v>0</v>
      </c>
      <c r="E125" s="180">
        <f t="shared" si="36"/>
        <v>0</v>
      </c>
      <c r="F125" s="54">
        <f t="shared" si="37"/>
        <v>0</v>
      </c>
      <c r="G125" s="59"/>
      <c r="H125" s="60"/>
      <c r="I125" s="57"/>
      <c r="J125" s="58"/>
      <c r="K125" s="59"/>
      <c r="L125" s="60"/>
      <c r="M125" s="57"/>
      <c r="N125" s="58"/>
      <c r="O125" s="59"/>
      <c r="P125" s="60"/>
      <c r="Q125" s="57"/>
      <c r="R125" s="58"/>
      <c r="S125" s="59"/>
      <c r="T125" s="60"/>
      <c r="U125" s="57"/>
      <c r="V125" s="58"/>
      <c r="W125" s="59"/>
      <c r="X125" s="60"/>
      <c r="Y125" s="57"/>
      <c r="Z125" s="58"/>
      <c r="AA125" s="59"/>
      <c r="AB125" s="60"/>
      <c r="AC125" s="57"/>
      <c r="AD125" s="58"/>
      <c r="AE125" s="59"/>
      <c r="AF125" s="60"/>
      <c r="AG125" s="57"/>
      <c r="AH125" s="58"/>
    </row>
    <row r="126" spans="1:34" ht="19.8" x14ac:dyDescent="0.5">
      <c r="A126" s="85">
        <v>13</v>
      </c>
      <c r="B126" s="52" t="s">
        <v>67</v>
      </c>
      <c r="C126" s="180">
        <v>0</v>
      </c>
      <c r="D126" s="54">
        <v>0</v>
      </c>
      <c r="E126" s="180">
        <f t="shared" si="36"/>
        <v>0</v>
      </c>
      <c r="F126" s="54">
        <f t="shared" si="37"/>
        <v>0</v>
      </c>
      <c r="G126" s="59"/>
      <c r="H126" s="60"/>
      <c r="I126" s="57"/>
      <c r="J126" s="58"/>
      <c r="K126" s="59"/>
      <c r="L126" s="60"/>
      <c r="M126" s="57"/>
      <c r="N126" s="58"/>
      <c r="O126" s="59"/>
      <c r="P126" s="60"/>
      <c r="Q126" s="57"/>
      <c r="R126" s="58"/>
      <c r="S126" s="59"/>
      <c r="T126" s="60"/>
      <c r="U126" s="57"/>
      <c r="V126" s="58"/>
      <c r="W126" s="59"/>
      <c r="X126" s="60"/>
      <c r="Y126" s="57"/>
      <c r="Z126" s="58"/>
      <c r="AA126" s="59"/>
      <c r="AB126" s="60"/>
      <c r="AC126" s="57"/>
      <c r="AD126" s="58"/>
      <c r="AE126" s="59"/>
      <c r="AF126" s="60"/>
      <c r="AG126" s="57"/>
      <c r="AH126" s="58"/>
    </row>
    <row r="127" spans="1:34" ht="19.8" x14ac:dyDescent="0.5">
      <c r="A127" s="85">
        <v>14</v>
      </c>
      <c r="B127" s="52" t="s">
        <v>62</v>
      </c>
      <c r="C127" s="180">
        <v>0</v>
      </c>
      <c r="D127" s="54">
        <v>0</v>
      </c>
      <c r="E127" s="180">
        <f t="shared" si="36"/>
        <v>0</v>
      </c>
      <c r="F127" s="54">
        <f t="shared" si="37"/>
        <v>0</v>
      </c>
      <c r="G127" s="59"/>
      <c r="H127" s="60"/>
      <c r="I127" s="57"/>
      <c r="J127" s="58"/>
      <c r="K127" s="59"/>
      <c r="L127" s="60"/>
      <c r="M127" s="57"/>
      <c r="N127" s="58"/>
      <c r="O127" s="59"/>
      <c r="P127" s="60"/>
      <c r="Q127" s="57"/>
      <c r="R127" s="58"/>
      <c r="S127" s="59"/>
      <c r="T127" s="60"/>
      <c r="U127" s="57"/>
      <c r="V127" s="58"/>
      <c r="W127" s="59"/>
      <c r="X127" s="60"/>
      <c r="Y127" s="57"/>
      <c r="Z127" s="58"/>
      <c r="AA127" s="59"/>
      <c r="AB127" s="60"/>
      <c r="AC127" s="57"/>
      <c r="AD127" s="58"/>
      <c r="AE127" s="59"/>
      <c r="AF127" s="60"/>
      <c r="AG127" s="57"/>
      <c r="AH127" s="58"/>
    </row>
    <row r="128" spans="1:34" ht="19.8" x14ac:dyDescent="0.5">
      <c r="A128" s="85">
        <v>15</v>
      </c>
      <c r="B128" s="52" t="s">
        <v>70</v>
      </c>
      <c r="C128" s="180">
        <v>0</v>
      </c>
      <c r="D128" s="54">
        <v>0</v>
      </c>
      <c r="E128" s="180">
        <f t="shared" si="36"/>
        <v>0</v>
      </c>
      <c r="F128" s="54">
        <f t="shared" si="37"/>
        <v>0</v>
      </c>
      <c r="G128" s="59"/>
      <c r="H128" s="60"/>
      <c r="I128" s="57"/>
      <c r="J128" s="58"/>
      <c r="K128" s="59"/>
      <c r="L128" s="60"/>
      <c r="M128" s="57"/>
      <c r="N128" s="58"/>
      <c r="O128" s="59"/>
      <c r="P128" s="60"/>
      <c r="Q128" s="57"/>
      <c r="R128" s="58"/>
      <c r="S128" s="59"/>
      <c r="T128" s="60"/>
      <c r="U128" s="57"/>
      <c r="V128" s="58"/>
      <c r="W128" s="59"/>
      <c r="X128" s="60"/>
      <c r="Y128" s="57"/>
      <c r="Z128" s="58"/>
      <c r="AA128" s="59"/>
      <c r="AB128" s="60"/>
      <c r="AC128" s="57"/>
      <c r="AD128" s="58"/>
      <c r="AE128" s="59"/>
      <c r="AF128" s="60"/>
      <c r="AG128" s="57"/>
      <c r="AH128" s="58"/>
    </row>
    <row r="129" spans="1:34" ht="19.8" x14ac:dyDescent="0.5">
      <c r="A129" s="85">
        <v>16</v>
      </c>
      <c r="B129" s="52" t="s">
        <v>195</v>
      </c>
      <c r="C129" s="180">
        <v>0</v>
      </c>
      <c r="D129" s="54">
        <v>0</v>
      </c>
      <c r="E129" s="180">
        <f t="shared" si="36"/>
        <v>0</v>
      </c>
      <c r="F129" s="54">
        <f t="shared" si="37"/>
        <v>0</v>
      </c>
      <c r="G129" s="59"/>
      <c r="H129" s="60"/>
      <c r="I129" s="57"/>
      <c r="J129" s="58"/>
      <c r="K129" s="59"/>
      <c r="L129" s="60"/>
      <c r="M129" s="57"/>
      <c r="N129" s="58"/>
      <c r="O129" s="59"/>
      <c r="P129" s="60"/>
      <c r="Q129" s="57"/>
      <c r="R129" s="58"/>
      <c r="S129" s="59"/>
      <c r="T129" s="60"/>
      <c r="U129" s="57"/>
      <c r="V129" s="58"/>
      <c r="W129" s="59"/>
      <c r="X129" s="60"/>
      <c r="Y129" s="57"/>
      <c r="Z129" s="58"/>
      <c r="AA129" s="59"/>
      <c r="AB129" s="60"/>
      <c r="AC129" s="57"/>
      <c r="AD129" s="58"/>
      <c r="AE129" s="59"/>
      <c r="AF129" s="60"/>
      <c r="AG129" s="57"/>
      <c r="AH129" s="58"/>
    </row>
    <row r="130" spans="1:34" ht="19.8" x14ac:dyDescent="0.5">
      <c r="A130" s="85">
        <v>17</v>
      </c>
      <c r="B130" s="90" t="s">
        <v>196</v>
      </c>
      <c r="C130" s="180">
        <v>0</v>
      </c>
      <c r="D130" s="54">
        <v>0</v>
      </c>
      <c r="E130" s="180">
        <f t="shared" si="36"/>
        <v>0</v>
      </c>
      <c r="F130" s="54">
        <f t="shared" si="37"/>
        <v>0</v>
      </c>
      <c r="G130" s="59"/>
      <c r="H130" s="60"/>
      <c r="I130" s="57"/>
      <c r="J130" s="58"/>
      <c r="K130" s="59"/>
      <c r="L130" s="60"/>
      <c r="M130" s="57"/>
      <c r="N130" s="58"/>
      <c r="O130" s="59"/>
      <c r="P130" s="60"/>
      <c r="Q130" s="57"/>
      <c r="R130" s="58"/>
      <c r="S130" s="59"/>
      <c r="T130" s="60"/>
      <c r="U130" s="57"/>
      <c r="V130" s="58"/>
      <c r="W130" s="59"/>
      <c r="X130" s="60"/>
      <c r="Y130" s="57"/>
      <c r="Z130" s="58"/>
      <c r="AA130" s="59"/>
      <c r="AB130" s="60"/>
      <c r="AC130" s="57"/>
      <c r="AD130" s="58"/>
      <c r="AE130" s="59"/>
      <c r="AF130" s="60"/>
      <c r="AG130" s="57"/>
      <c r="AH130" s="58"/>
    </row>
    <row r="131" spans="1:34" ht="19.8" x14ac:dyDescent="0.5">
      <c r="A131" s="85">
        <v>18</v>
      </c>
      <c r="B131" s="90" t="s">
        <v>258</v>
      </c>
      <c r="C131" s="180">
        <v>0</v>
      </c>
      <c r="D131" s="54">
        <v>0</v>
      </c>
      <c r="E131" s="180">
        <f t="shared" si="36"/>
        <v>0</v>
      </c>
      <c r="F131" s="54">
        <f t="shared" si="37"/>
        <v>0</v>
      </c>
      <c r="G131" s="59"/>
      <c r="H131" s="60"/>
      <c r="I131" s="57"/>
      <c r="J131" s="58"/>
      <c r="K131" s="59"/>
      <c r="L131" s="60"/>
      <c r="M131" s="57"/>
      <c r="N131" s="58"/>
      <c r="O131" s="59"/>
      <c r="P131" s="60"/>
      <c r="Q131" s="57"/>
      <c r="R131" s="58"/>
      <c r="S131" s="59"/>
      <c r="T131" s="60"/>
      <c r="U131" s="57"/>
      <c r="V131" s="58"/>
      <c r="W131" s="59"/>
      <c r="X131" s="60"/>
      <c r="Y131" s="57"/>
      <c r="Z131" s="58"/>
      <c r="AA131" s="59"/>
      <c r="AB131" s="60"/>
      <c r="AC131" s="57"/>
      <c r="AD131" s="58"/>
      <c r="AE131" s="59"/>
      <c r="AF131" s="60"/>
      <c r="AG131" s="57"/>
      <c r="AH131" s="58"/>
    </row>
    <row r="132" spans="1:34" ht="19.8" x14ac:dyDescent="0.5">
      <c r="A132" s="85">
        <v>19</v>
      </c>
      <c r="B132" s="52" t="s">
        <v>68</v>
      </c>
      <c r="C132" s="180">
        <v>0</v>
      </c>
      <c r="D132" s="54">
        <v>0</v>
      </c>
      <c r="E132" s="180">
        <f t="shared" si="36"/>
        <v>0</v>
      </c>
      <c r="F132" s="54">
        <f t="shared" si="37"/>
        <v>0</v>
      </c>
      <c r="G132" s="59"/>
      <c r="H132" s="60"/>
      <c r="I132" s="57"/>
      <c r="J132" s="58"/>
      <c r="K132" s="59"/>
      <c r="L132" s="60"/>
      <c r="M132" s="57"/>
      <c r="N132" s="58"/>
      <c r="O132" s="59"/>
      <c r="P132" s="60"/>
      <c r="Q132" s="57"/>
      <c r="R132" s="58"/>
      <c r="S132" s="59"/>
      <c r="T132" s="60"/>
      <c r="U132" s="57"/>
      <c r="V132" s="58"/>
      <c r="W132" s="59"/>
      <c r="X132" s="60"/>
      <c r="Y132" s="57"/>
      <c r="Z132" s="58"/>
      <c r="AA132" s="59"/>
      <c r="AB132" s="60"/>
      <c r="AC132" s="57"/>
      <c r="AD132" s="58"/>
      <c r="AE132" s="59"/>
      <c r="AF132" s="60"/>
      <c r="AG132" s="57"/>
      <c r="AH132" s="58"/>
    </row>
    <row r="133" spans="1:34" ht="19.8" x14ac:dyDescent="0.5">
      <c r="A133" s="85">
        <v>20</v>
      </c>
      <c r="B133" s="52" t="s">
        <v>71</v>
      </c>
      <c r="C133" s="180">
        <v>0</v>
      </c>
      <c r="D133" s="54">
        <v>0</v>
      </c>
      <c r="E133" s="180">
        <f t="shared" si="36"/>
        <v>0</v>
      </c>
      <c r="F133" s="54">
        <f t="shared" si="37"/>
        <v>0</v>
      </c>
      <c r="G133" s="59"/>
      <c r="H133" s="60"/>
      <c r="I133" s="57"/>
      <c r="J133" s="58"/>
      <c r="K133" s="59"/>
      <c r="L133" s="60"/>
      <c r="M133" s="57"/>
      <c r="N133" s="58"/>
      <c r="O133" s="59"/>
      <c r="P133" s="60"/>
      <c r="Q133" s="57"/>
      <c r="R133" s="58"/>
      <c r="S133" s="59"/>
      <c r="T133" s="60"/>
      <c r="U133" s="57"/>
      <c r="V133" s="58"/>
      <c r="W133" s="59"/>
      <c r="X133" s="60"/>
      <c r="Y133" s="57"/>
      <c r="Z133" s="58"/>
      <c r="AA133" s="59"/>
      <c r="AB133" s="60"/>
      <c r="AC133" s="57"/>
      <c r="AD133" s="58"/>
      <c r="AE133" s="59"/>
      <c r="AF133" s="60"/>
      <c r="AG133" s="57"/>
      <c r="AH133" s="58"/>
    </row>
    <row r="134" spans="1:34" ht="19.8" x14ac:dyDescent="0.5">
      <c r="A134" s="85">
        <v>21</v>
      </c>
      <c r="B134" s="52" t="s">
        <v>263</v>
      </c>
      <c r="C134" s="180">
        <v>0</v>
      </c>
      <c r="D134" s="54">
        <v>0</v>
      </c>
      <c r="E134" s="180">
        <f t="shared" si="36"/>
        <v>0</v>
      </c>
      <c r="F134" s="54">
        <f t="shared" si="37"/>
        <v>0</v>
      </c>
      <c r="G134" s="59"/>
      <c r="H134" s="60"/>
      <c r="I134" s="57"/>
      <c r="J134" s="58"/>
      <c r="K134" s="59"/>
      <c r="L134" s="60"/>
      <c r="M134" s="57"/>
      <c r="N134" s="58"/>
      <c r="O134" s="59"/>
      <c r="P134" s="60"/>
      <c r="Q134" s="57"/>
      <c r="R134" s="58"/>
      <c r="S134" s="59"/>
      <c r="T134" s="60"/>
      <c r="U134" s="57"/>
      <c r="V134" s="58"/>
      <c r="W134" s="59"/>
      <c r="X134" s="60"/>
      <c r="Y134" s="57"/>
      <c r="Z134" s="58"/>
      <c r="AA134" s="59"/>
      <c r="AB134" s="60"/>
      <c r="AC134" s="57"/>
      <c r="AD134" s="58"/>
      <c r="AE134" s="59"/>
      <c r="AF134" s="60"/>
      <c r="AG134" s="57"/>
      <c r="AH134" s="58"/>
    </row>
    <row r="135" spans="1:34" ht="19.8" x14ac:dyDescent="0.5">
      <c r="A135" s="85">
        <v>22</v>
      </c>
      <c r="B135" s="52" t="s">
        <v>63</v>
      </c>
      <c r="C135" s="180">
        <v>0</v>
      </c>
      <c r="D135" s="54">
        <v>0</v>
      </c>
      <c r="E135" s="180">
        <f t="shared" si="36"/>
        <v>0</v>
      </c>
      <c r="F135" s="54">
        <f t="shared" si="37"/>
        <v>0</v>
      </c>
      <c r="G135" s="59"/>
      <c r="H135" s="60"/>
      <c r="I135" s="57"/>
      <c r="J135" s="58"/>
      <c r="K135" s="59"/>
      <c r="L135" s="60"/>
      <c r="M135" s="57"/>
      <c r="N135" s="58"/>
      <c r="O135" s="59"/>
      <c r="P135" s="60"/>
      <c r="Q135" s="57"/>
      <c r="R135" s="58"/>
      <c r="S135" s="59"/>
      <c r="T135" s="60"/>
      <c r="U135" s="57"/>
      <c r="V135" s="58"/>
      <c r="W135" s="59"/>
      <c r="X135" s="60"/>
      <c r="Y135" s="57"/>
      <c r="Z135" s="58"/>
      <c r="AA135" s="59"/>
      <c r="AB135" s="60"/>
      <c r="AC135" s="57"/>
      <c r="AD135" s="58"/>
      <c r="AE135" s="59"/>
      <c r="AF135" s="60"/>
      <c r="AG135" s="57"/>
      <c r="AH135" s="58"/>
    </row>
    <row r="136" spans="1:34" ht="19.8" x14ac:dyDescent="0.5">
      <c r="A136" s="85">
        <v>23</v>
      </c>
      <c r="B136" s="52" t="s">
        <v>208</v>
      </c>
      <c r="C136" s="180">
        <v>0</v>
      </c>
      <c r="D136" s="54">
        <v>0</v>
      </c>
      <c r="E136" s="180">
        <f t="shared" si="36"/>
        <v>0</v>
      </c>
      <c r="F136" s="54">
        <f t="shared" si="37"/>
        <v>0</v>
      </c>
      <c r="G136" s="59"/>
      <c r="H136" s="60"/>
      <c r="I136" s="57"/>
      <c r="J136" s="58"/>
      <c r="K136" s="59"/>
      <c r="L136" s="60"/>
      <c r="M136" s="57"/>
      <c r="N136" s="58"/>
      <c r="O136" s="59"/>
      <c r="P136" s="60"/>
      <c r="Q136" s="57"/>
      <c r="R136" s="58"/>
      <c r="S136" s="59"/>
      <c r="T136" s="60"/>
      <c r="U136" s="57"/>
      <c r="V136" s="58"/>
      <c r="W136" s="59"/>
      <c r="X136" s="60"/>
      <c r="Y136" s="57"/>
      <c r="Z136" s="58"/>
      <c r="AA136" s="59"/>
      <c r="AB136" s="60"/>
      <c r="AC136" s="57"/>
      <c r="AD136" s="58"/>
      <c r="AE136" s="59"/>
      <c r="AF136" s="60"/>
      <c r="AG136" s="57"/>
      <c r="AH136" s="58"/>
    </row>
    <row r="137" spans="1:34" ht="19.8" x14ac:dyDescent="0.5">
      <c r="A137" s="85">
        <v>24</v>
      </c>
      <c r="B137" s="52" t="s">
        <v>55</v>
      </c>
      <c r="C137" s="180">
        <v>0</v>
      </c>
      <c r="D137" s="54">
        <v>0</v>
      </c>
      <c r="E137" s="180">
        <f t="shared" si="36"/>
        <v>0</v>
      </c>
      <c r="F137" s="54">
        <f t="shared" si="37"/>
        <v>0</v>
      </c>
      <c r="G137" s="59"/>
      <c r="H137" s="60"/>
      <c r="I137" s="57"/>
      <c r="J137" s="58"/>
      <c r="K137" s="59"/>
      <c r="L137" s="60"/>
      <c r="M137" s="57"/>
      <c r="N137" s="58"/>
      <c r="O137" s="59"/>
      <c r="P137" s="60"/>
      <c r="Q137" s="57"/>
      <c r="R137" s="58"/>
      <c r="S137" s="59"/>
      <c r="T137" s="60"/>
      <c r="U137" s="57"/>
      <c r="V137" s="58"/>
      <c r="W137" s="59"/>
      <c r="X137" s="60"/>
      <c r="Y137" s="57"/>
      <c r="Z137" s="58"/>
      <c r="AA137" s="59"/>
      <c r="AB137" s="60"/>
      <c r="AC137" s="57"/>
      <c r="AD137" s="58"/>
      <c r="AE137" s="59"/>
      <c r="AF137" s="60"/>
      <c r="AG137" s="57"/>
      <c r="AH137" s="58"/>
    </row>
    <row r="138" spans="1:34" ht="19.8" x14ac:dyDescent="0.5">
      <c r="A138" s="85">
        <v>25</v>
      </c>
      <c r="B138" s="191" t="s">
        <v>58</v>
      </c>
      <c r="C138" s="180">
        <v>3.25</v>
      </c>
      <c r="D138" s="54">
        <v>2</v>
      </c>
      <c r="E138" s="180">
        <f t="shared" si="36"/>
        <v>4.25</v>
      </c>
      <c r="F138" s="54">
        <f t="shared" si="37"/>
        <v>3</v>
      </c>
      <c r="G138" s="59"/>
      <c r="H138" s="60"/>
      <c r="I138" s="57"/>
      <c r="J138" s="58"/>
      <c r="K138" s="59"/>
      <c r="L138" s="60"/>
      <c r="M138" s="57"/>
      <c r="N138" s="58"/>
      <c r="O138" s="59"/>
      <c r="P138" s="60"/>
      <c r="Q138" s="57"/>
      <c r="R138" s="58"/>
      <c r="S138" s="59">
        <v>0.25</v>
      </c>
      <c r="T138" s="60">
        <v>1</v>
      </c>
      <c r="U138" s="57"/>
      <c r="V138" s="58"/>
      <c r="W138" s="59">
        <v>1</v>
      </c>
      <c r="X138" s="60">
        <v>1</v>
      </c>
      <c r="Y138" s="57"/>
      <c r="Z138" s="58"/>
      <c r="AA138" s="59"/>
      <c r="AB138" s="60"/>
      <c r="AC138" s="57"/>
      <c r="AD138" s="58"/>
      <c r="AE138" s="59"/>
      <c r="AF138" s="60"/>
      <c r="AG138" s="57">
        <v>3</v>
      </c>
      <c r="AH138" s="58">
        <v>1</v>
      </c>
    </row>
    <row r="139" spans="1:34" ht="19.8" x14ac:dyDescent="0.5">
      <c r="A139" s="85">
        <v>26</v>
      </c>
      <c r="B139" s="52" t="s">
        <v>259</v>
      </c>
      <c r="C139" s="180">
        <v>0</v>
      </c>
      <c r="D139" s="54">
        <v>0</v>
      </c>
      <c r="E139" s="180">
        <f t="shared" si="36"/>
        <v>0</v>
      </c>
      <c r="F139" s="54">
        <f t="shared" si="37"/>
        <v>0</v>
      </c>
      <c r="G139" s="59"/>
      <c r="H139" s="60"/>
      <c r="I139" s="57"/>
      <c r="J139" s="58"/>
      <c r="K139" s="59"/>
      <c r="L139" s="60"/>
      <c r="M139" s="57"/>
      <c r="N139" s="58"/>
      <c r="O139" s="59"/>
      <c r="P139" s="60"/>
      <c r="Q139" s="57"/>
      <c r="R139" s="58"/>
      <c r="S139" s="59"/>
      <c r="T139" s="60"/>
      <c r="U139" s="57"/>
      <c r="V139" s="58"/>
      <c r="W139" s="59"/>
      <c r="X139" s="60"/>
      <c r="Y139" s="57"/>
      <c r="Z139" s="58"/>
      <c r="AA139" s="59"/>
      <c r="AB139" s="60"/>
      <c r="AC139" s="57"/>
      <c r="AD139" s="58"/>
      <c r="AE139" s="59"/>
      <c r="AF139" s="60"/>
      <c r="AG139" s="57"/>
      <c r="AH139" s="58"/>
    </row>
    <row r="140" spans="1:34" ht="19.8" x14ac:dyDescent="0.5">
      <c r="A140" s="85">
        <v>27</v>
      </c>
      <c r="B140" s="52" t="s">
        <v>60</v>
      </c>
      <c r="C140" s="180">
        <v>3</v>
      </c>
      <c r="D140" s="54">
        <v>1</v>
      </c>
      <c r="E140" s="180">
        <f t="shared" si="36"/>
        <v>3</v>
      </c>
      <c r="F140" s="54">
        <f t="shared" si="37"/>
        <v>1</v>
      </c>
      <c r="G140" s="59"/>
      <c r="H140" s="60"/>
      <c r="I140" s="57"/>
      <c r="J140" s="58"/>
      <c r="K140" s="59"/>
      <c r="L140" s="60"/>
      <c r="M140" s="57">
        <v>3</v>
      </c>
      <c r="N140" s="58">
        <v>1</v>
      </c>
      <c r="O140" s="59"/>
      <c r="P140" s="60"/>
      <c r="Q140" s="57"/>
      <c r="R140" s="58"/>
      <c r="S140" s="59"/>
      <c r="T140" s="60"/>
      <c r="U140" s="57"/>
      <c r="V140" s="58"/>
      <c r="W140" s="59">
        <v>0</v>
      </c>
      <c r="X140" s="60">
        <v>0</v>
      </c>
      <c r="Y140" s="57"/>
      <c r="Z140" s="58"/>
      <c r="AA140" s="59"/>
      <c r="AB140" s="60"/>
      <c r="AC140" s="57"/>
      <c r="AD140" s="58"/>
      <c r="AE140" s="59"/>
      <c r="AF140" s="60"/>
      <c r="AG140" s="57"/>
      <c r="AH140" s="58"/>
    </row>
    <row r="141" spans="1:34" ht="19.8" x14ac:dyDescent="0.5">
      <c r="A141" s="85">
        <v>0</v>
      </c>
      <c r="B141" s="52" t="s">
        <v>197</v>
      </c>
      <c r="C141" s="180">
        <v>0</v>
      </c>
      <c r="D141" s="54">
        <v>0</v>
      </c>
      <c r="E141" s="180">
        <f t="shared" si="36"/>
        <v>0</v>
      </c>
      <c r="F141" s="54">
        <f t="shared" si="37"/>
        <v>0</v>
      </c>
      <c r="G141" s="59"/>
      <c r="H141" s="60"/>
      <c r="I141" s="57"/>
      <c r="J141" s="58"/>
      <c r="K141" s="59"/>
      <c r="L141" s="60"/>
      <c r="M141" s="57">
        <v>0</v>
      </c>
      <c r="N141" s="58">
        <v>0</v>
      </c>
      <c r="O141" s="59"/>
      <c r="P141" s="60"/>
      <c r="Q141" s="57"/>
      <c r="R141" s="58"/>
      <c r="S141" s="59"/>
      <c r="T141" s="60"/>
      <c r="U141" s="57"/>
      <c r="V141" s="58"/>
      <c r="W141" s="59"/>
      <c r="X141" s="60"/>
      <c r="Y141" s="57"/>
      <c r="Z141" s="58"/>
      <c r="AA141" s="59"/>
      <c r="AB141" s="60"/>
      <c r="AC141" s="57"/>
      <c r="AD141" s="58"/>
      <c r="AE141" s="59"/>
      <c r="AF141" s="60"/>
      <c r="AG141" s="57"/>
      <c r="AH141" s="58"/>
    </row>
    <row r="142" spans="1:34" ht="19.8" x14ac:dyDescent="0.5">
      <c r="A142" s="85">
        <v>29</v>
      </c>
      <c r="B142" s="52" t="s">
        <v>54</v>
      </c>
      <c r="C142" s="180">
        <v>0</v>
      </c>
      <c r="D142" s="54">
        <v>0</v>
      </c>
      <c r="E142" s="180">
        <f t="shared" si="36"/>
        <v>0</v>
      </c>
      <c r="F142" s="54">
        <f t="shared" si="37"/>
        <v>0</v>
      </c>
      <c r="G142" s="59"/>
      <c r="H142" s="60"/>
      <c r="I142" s="57"/>
      <c r="J142" s="58"/>
      <c r="K142" s="59"/>
      <c r="L142" s="60"/>
      <c r="M142" s="57"/>
      <c r="N142" s="58"/>
      <c r="O142" s="59"/>
      <c r="P142" s="60"/>
      <c r="Q142" s="57"/>
      <c r="R142" s="58"/>
      <c r="S142" s="59"/>
      <c r="T142" s="60"/>
      <c r="U142" s="57"/>
      <c r="V142" s="58"/>
      <c r="W142" s="59"/>
      <c r="X142" s="60"/>
      <c r="Y142" s="57"/>
      <c r="Z142" s="58"/>
      <c r="AA142" s="59"/>
      <c r="AB142" s="60"/>
      <c r="AC142" s="57"/>
      <c r="AD142" s="58"/>
      <c r="AE142" s="59"/>
      <c r="AF142" s="60"/>
      <c r="AG142" s="57"/>
      <c r="AH142" s="58"/>
    </row>
    <row r="143" spans="1:34" ht="19.8" x14ac:dyDescent="0.5">
      <c r="A143" s="85">
        <v>30</v>
      </c>
      <c r="B143" s="52" t="s">
        <v>59</v>
      </c>
      <c r="C143" s="180">
        <v>0</v>
      </c>
      <c r="D143" s="54">
        <v>0</v>
      </c>
      <c r="E143" s="180">
        <f t="shared" si="36"/>
        <v>0</v>
      </c>
      <c r="F143" s="54">
        <f t="shared" si="37"/>
        <v>0</v>
      </c>
      <c r="G143" s="59"/>
      <c r="H143" s="60"/>
      <c r="I143" s="57"/>
      <c r="J143" s="58"/>
      <c r="K143" s="59"/>
      <c r="L143" s="60"/>
      <c r="M143" s="57"/>
      <c r="N143" s="58"/>
      <c r="O143" s="59"/>
      <c r="P143" s="60"/>
      <c r="Q143" s="57"/>
      <c r="R143" s="58"/>
      <c r="S143" s="59"/>
      <c r="T143" s="60"/>
      <c r="U143" s="57"/>
      <c r="V143" s="58"/>
      <c r="W143" s="59"/>
      <c r="X143" s="60"/>
      <c r="Y143" s="57"/>
      <c r="Z143" s="58"/>
      <c r="AA143" s="59"/>
      <c r="AB143" s="60"/>
      <c r="AC143" s="57"/>
      <c r="AD143" s="58"/>
      <c r="AE143" s="59"/>
      <c r="AF143" s="60"/>
      <c r="AG143" s="57"/>
      <c r="AH143" s="58"/>
    </row>
    <row r="144" spans="1:34" ht="19.8" x14ac:dyDescent="0.5">
      <c r="A144" s="85">
        <v>31</v>
      </c>
      <c r="B144" s="52" t="s">
        <v>147</v>
      </c>
      <c r="C144" s="180">
        <v>0</v>
      </c>
      <c r="D144" s="54">
        <v>0</v>
      </c>
      <c r="E144" s="180">
        <f t="shared" si="36"/>
        <v>0</v>
      </c>
      <c r="F144" s="54">
        <f t="shared" si="37"/>
        <v>0</v>
      </c>
      <c r="G144" s="59"/>
      <c r="H144" s="60"/>
      <c r="I144" s="57"/>
      <c r="J144" s="58"/>
      <c r="K144" s="59"/>
      <c r="L144" s="60"/>
      <c r="M144" s="57"/>
      <c r="N144" s="58"/>
      <c r="O144" s="59"/>
      <c r="P144" s="60"/>
      <c r="Q144" s="57"/>
      <c r="R144" s="58"/>
      <c r="S144" s="59"/>
      <c r="T144" s="60"/>
      <c r="U144" s="57"/>
      <c r="V144" s="58"/>
      <c r="W144" s="59"/>
      <c r="X144" s="60"/>
      <c r="Y144" s="57"/>
      <c r="Z144" s="58"/>
      <c r="AA144" s="59"/>
      <c r="AB144" s="60"/>
      <c r="AC144" s="57"/>
      <c r="AD144" s="58"/>
      <c r="AE144" s="59"/>
      <c r="AF144" s="60"/>
      <c r="AG144" s="57"/>
      <c r="AH144" s="58"/>
    </row>
    <row r="145" spans="1:34" ht="19.8" x14ac:dyDescent="0.5">
      <c r="A145" s="85">
        <v>32</v>
      </c>
      <c r="B145" s="52" t="s">
        <v>198</v>
      </c>
      <c r="C145" s="180">
        <v>0</v>
      </c>
      <c r="D145" s="54">
        <v>0</v>
      </c>
      <c r="E145" s="180">
        <f t="shared" si="36"/>
        <v>0</v>
      </c>
      <c r="F145" s="54">
        <f t="shared" si="37"/>
        <v>0</v>
      </c>
      <c r="G145" s="59"/>
      <c r="H145" s="60"/>
      <c r="I145" s="57"/>
      <c r="J145" s="58"/>
      <c r="K145" s="59"/>
      <c r="L145" s="60"/>
      <c r="M145" s="57"/>
      <c r="N145" s="58"/>
      <c r="O145" s="59"/>
      <c r="P145" s="60"/>
      <c r="Q145" s="57"/>
      <c r="R145" s="58"/>
      <c r="S145" s="59"/>
      <c r="T145" s="60"/>
      <c r="U145" s="57"/>
      <c r="V145" s="58"/>
      <c r="W145" s="59"/>
      <c r="X145" s="60"/>
      <c r="Y145" s="57"/>
      <c r="Z145" s="58"/>
      <c r="AA145" s="59"/>
      <c r="AB145" s="60"/>
      <c r="AC145" s="57"/>
      <c r="AD145" s="58"/>
      <c r="AE145" s="59"/>
      <c r="AF145" s="60"/>
      <c r="AG145" s="57"/>
      <c r="AH145" s="58"/>
    </row>
    <row r="146" spans="1:34" ht="19.8" x14ac:dyDescent="0.5">
      <c r="A146" s="85">
        <v>33</v>
      </c>
      <c r="B146" s="52" t="s">
        <v>199</v>
      </c>
      <c r="C146" s="180">
        <v>0</v>
      </c>
      <c r="D146" s="54">
        <v>0</v>
      </c>
      <c r="E146" s="180">
        <f t="shared" si="36"/>
        <v>0</v>
      </c>
      <c r="F146" s="54">
        <f t="shared" si="37"/>
        <v>0</v>
      </c>
      <c r="G146" s="59"/>
      <c r="H146" s="60"/>
      <c r="I146" s="57"/>
      <c r="J146" s="58"/>
      <c r="K146" s="59"/>
      <c r="L146" s="60"/>
      <c r="M146" s="57"/>
      <c r="N146" s="58"/>
      <c r="O146" s="59"/>
      <c r="P146" s="60"/>
      <c r="Q146" s="57"/>
      <c r="R146" s="58"/>
      <c r="S146" s="59"/>
      <c r="T146" s="60"/>
      <c r="U146" s="57"/>
      <c r="V146" s="58"/>
      <c r="W146" s="59"/>
      <c r="X146" s="60"/>
      <c r="Y146" s="57"/>
      <c r="Z146" s="58"/>
      <c r="AA146" s="59"/>
      <c r="AB146" s="60"/>
      <c r="AC146" s="57"/>
      <c r="AD146" s="58"/>
      <c r="AE146" s="59"/>
      <c r="AF146" s="60"/>
      <c r="AG146" s="57"/>
      <c r="AH146" s="58"/>
    </row>
    <row r="147" spans="1:34" ht="19.8" x14ac:dyDescent="0.5">
      <c r="A147" s="85">
        <v>34</v>
      </c>
      <c r="B147" s="52" t="s">
        <v>200</v>
      </c>
      <c r="C147" s="180">
        <v>0</v>
      </c>
      <c r="D147" s="54">
        <v>0</v>
      </c>
      <c r="E147" s="180">
        <f t="shared" si="36"/>
        <v>0</v>
      </c>
      <c r="F147" s="54">
        <f t="shared" si="37"/>
        <v>0</v>
      </c>
      <c r="G147" s="59"/>
      <c r="H147" s="60"/>
      <c r="I147" s="57"/>
      <c r="J147" s="58"/>
      <c r="K147" s="59"/>
      <c r="L147" s="60"/>
      <c r="M147" s="57"/>
      <c r="N147" s="58"/>
      <c r="O147" s="59"/>
      <c r="P147" s="60"/>
      <c r="Q147" s="57"/>
      <c r="R147" s="58"/>
      <c r="S147" s="59"/>
      <c r="T147" s="60"/>
      <c r="U147" s="57"/>
      <c r="V147" s="58"/>
      <c r="W147" s="59"/>
      <c r="X147" s="60"/>
      <c r="Y147" s="57"/>
      <c r="Z147" s="58"/>
      <c r="AA147" s="59"/>
      <c r="AB147" s="60"/>
      <c r="AC147" s="57"/>
      <c r="AD147" s="58"/>
      <c r="AE147" s="59"/>
      <c r="AF147" s="60"/>
      <c r="AG147" s="57"/>
      <c r="AH147" s="58"/>
    </row>
    <row r="148" spans="1:34" ht="20.399999999999999" thickBot="1" x14ac:dyDescent="0.55000000000000004">
      <c r="A148" s="85">
        <v>35</v>
      </c>
      <c r="B148" s="52" t="s">
        <v>64</v>
      </c>
      <c r="C148" s="180">
        <v>0</v>
      </c>
      <c r="D148" s="54">
        <v>0</v>
      </c>
      <c r="E148" s="180">
        <f t="shared" si="36"/>
        <v>0</v>
      </c>
      <c r="F148" s="54">
        <f t="shared" si="37"/>
        <v>0</v>
      </c>
      <c r="G148" s="59"/>
      <c r="H148" s="60"/>
      <c r="I148" s="57"/>
      <c r="J148" s="58"/>
      <c r="K148" s="59"/>
      <c r="L148" s="60"/>
      <c r="M148" s="57"/>
      <c r="N148" s="58"/>
      <c r="O148" s="59"/>
      <c r="P148" s="60"/>
      <c r="Q148" s="57"/>
      <c r="R148" s="58"/>
      <c r="S148" s="59"/>
      <c r="T148" s="60"/>
      <c r="U148" s="57"/>
      <c r="V148" s="58"/>
      <c r="W148" s="59"/>
      <c r="X148" s="60"/>
      <c r="Y148" s="57"/>
      <c r="Z148" s="58"/>
      <c r="AA148" s="59"/>
      <c r="AB148" s="60"/>
      <c r="AC148" s="57"/>
      <c r="AD148" s="58"/>
      <c r="AE148" s="59"/>
      <c r="AF148" s="60"/>
      <c r="AG148" s="57"/>
      <c r="AH148" s="58"/>
    </row>
    <row r="149" spans="1:34" ht="21.6" thickTop="1" thickBot="1" x14ac:dyDescent="0.6">
      <c r="A149" s="245" t="s">
        <v>1</v>
      </c>
      <c r="B149" s="246"/>
      <c r="C149" s="183">
        <v>6.5</v>
      </c>
      <c r="D149" s="80">
        <v>4</v>
      </c>
      <c r="E149" s="183">
        <f t="shared" ref="E149:AH149" si="38">SUM(E114:E148)</f>
        <v>7.5</v>
      </c>
      <c r="F149" s="80">
        <f t="shared" si="38"/>
        <v>5</v>
      </c>
      <c r="G149" s="113">
        <f t="shared" si="38"/>
        <v>0</v>
      </c>
      <c r="H149" s="114">
        <f t="shared" si="38"/>
        <v>0</v>
      </c>
      <c r="I149" s="111">
        <f t="shared" si="38"/>
        <v>0</v>
      </c>
      <c r="J149" s="112">
        <f t="shared" si="38"/>
        <v>0</v>
      </c>
      <c r="K149" s="113">
        <f t="shared" si="38"/>
        <v>0</v>
      </c>
      <c r="L149" s="114">
        <f t="shared" si="38"/>
        <v>0</v>
      </c>
      <c r="M149" s="111">
        <f t="shared" si="38"/>
        <v>3</v>
      </c>
      <c r="N149" s="112">
        <f t="shared" si="38"/>
        <v>1</v>
      </c>
      <c r="O149" s="113">
        <f t="shared" si="38"/>
        <v>0</v>
      </c>
      <c r="P149" s="114">
        <f t="shared" si="38"/>
        <v>0</v>
      </c>
      <c r="Q149" s="111">
        <f t="shared" si="38"/>
        <v>0</v>
      </c>
      <c r="R149" s="112">
        <f t="shared" si="38"/>
        <v>0</v>
      </c>
      <c r="S149" s="113">
        <f t="shared" si="38"/>
        <v>0.25</v>
      </c>
      <c r="T149" s="114">
        <f t="shared" si="38"/>
        <v>1</v>
      </c>
      <c r="U149" s="111">
        <f t="shared" si="38"/>
        <v>0</v>
      </c>
      <c r="V149" s="112">
        <f t="shared" si="38"/>
        <v>0</v>
      </c>
      <c r="W149" s="113">
        <f t="shared" ref="W149:Z149" si="39">SUM(W114:W148)</f>
        <v>1</v>
      </c>
      <c r="X149" s="114">
        <f t="shared" si="39"/>
        <v>1</v>
      </c>
      <c r="Y149" s="111">
        <f t="shared" si="39"/>
        <v>0</v>
      </c>
      <c r="Z149" s="112">
        <f t="shared" si="39"/>
        <v>0</v>
      </c>
      <c r="AA149" s="113">
        <f t="shared" ref="AA149:AD149" si="40">SUM(AA114:AA148)</f>
        <v>0.25</v>
      </c>
      <c r="AB149" s="114">
        <f t="shared" si="40"/>
        <v>1</v>
      </c>
      <c r="AC149" s="111">
        <f t="shared" si="40"/>
        <v>0</v>
      </c>
      <c r="AD149" s="112">
        <f t="shared" si="40"/>
        <v>0</v>
      </c>
      <c r="AE149" s="113">
        <f t="shared" si="38"/>
        <v>0</v>
      </c>
      <c r="AF149" s="114">
        <f t="shared" si="38"/>
        <v>0</v>
      </c>
      <c r="AG149" s="111">
        <f t="shared" si="38"/>
        <v>3</v>
      </c>
      <c r="AH149" s="112">
        <f t="shared" si="38"/>
        <v>1</v>
      </c>
    </row>
    <row r="150" spans="1:34" ht="21" thickTop="1" x14ac:dyDescent="0.55000000000000004">
      <c r="A150" s="73"/>
      <c r="B150" s="74" t="s">
        <v>73</v>
      </c>
      <c r="C150" s="184"/>
      <c r="D150" s="82"/>
      <c r="E150" s="184"/>
      <c r="F150" s="82"/>
      <c r="G150" s="101"/>
      <c r="H150" s="102"/>
      <c r="I150" s="105"/>
      <c r="J150" s="106"/>
      <c r="K150" s="101"/>
      <c r="L150" s="102"/>
      <c r="M150" s="105"/>
      <c r="N150" s="106"/>
      <c r="O150" s="101"/>
      <c r="P150" s="102"/>
      <c r="Q150" s="105"/>
      <c r="R150" s="106"/>
      <c r="S150" s="101"/>
      <c r="T150" s="102"/>
      <c r="U150" s="105"/>
      <c r="V150" s="106"/>
      <c r="W150" s="101"/>
      <c r="X150" s="102"/>
      <c r="Y150" s="105"/>
      <c r="Z150" s="106"/>
      <c r="AA150" s="101"/>
      <c r="AB150" s="102"/>
      <c r="AC150" s="105"/>
      <c r="AD150" s="106"/>
      <c r="AE150" s="101"/>
      <c r="AF150" s="102"/>
      <c r="AG150" s="105"/>
      <c r="AH150" s="106"/>
    </row>
    <row r="151" spans="1:34" ht="19.8" x14ac:dyDescent="0.5">
      <c r="A151" s="51">
        <v>1</v>
      </c>
      <c r="B151" s="72" t="s">
        <v>74</v>
      </c>
      <c r="C151" s="180">
        <v>35.5</v>
      </c>
      <c r="D151" s="54">
        <v>18</v>
      </c>
      <c r="E151" s="180">
        <f t="shared" ref="E151" si="41">G151+I151+K151+M151+O151+Q151+S151+W151+Y151+AA151+AC151+U151+AE151+AG151</f>
        <v>26.25</v>
      </c>
      <c r="F151" s="54">
        <f t="shared" ref="F151" si="42">H151+J151+L151+N151+P151+R151+T151+X151+Z151+AB151+AD151+V151+AF151+AH151</f>
        <v>13</v>
      </c>
      <c r="G151" s="59"/>
      <c r="H151" s="60"/>
      <c r="I151" s="57"/>
      <c r="J151" s="58"/>
      <c r="K151" s="59"/>
      <c r="L151" s="60"/>
      <c r="M151" s="57"/>
      <c r="N151" s="58"/>
      <c r="O151" s="59"/>
      <c r="P151" s="60"/>
      <c r="Q151" s="83"/>
      <c r="R151" s="84"/>
      <c r="S151" s="59"/>
      <c r="T151" s="60"/>
      <c r="U151" s="83">
        <v>1</v>
      </c>
      <c r="V151" s="84">
        <v>1</v>
      </c>
      <c r="W151" s="59">
        <v>1</v>
      </c>
      <c r="X151" s="60">
        <v>1</v>
      </c>
      <c r="Y151" s="83">
        <v>1</v>
      </c>
      <c r="Z151" s="84">
        <v>1</v>
      </c>
      <c r="AA151" s="59">
        <v>6</v>
      </c>
      <c r="AB151" s="60">
        <v>3</v>
      </c>
      <c r="AC151" s="83">
        <v>0.75</v>
      </c>
      <c r="AD151" s="84">
        <v>1</v>
      </c>
      <c r="AE151" s="59">
        <v>14.5</v>
      </c>
      <c r="AF151" s="60">
        <v>4</v>
      </c>
      <c r="AG151" s="83">
        <v>2</v>
      </c>
      <c r="AH151" s="84">
        <v>2</v>
      </c>
    </row>
    <row r="152" spans="1:34" ht="19.8" x14ac:dyDescent="0.5">
      <c r="A152" s="51">
        <v>2</v>
      </c>
      <c r="B152" s="72" t="s">
        <v>79</v>
      </c>
      <c r="C152" s="180">
        <v>0</v>
      </c>
      <c r="D152" s="54">
        <v>0</v>
      </c>
      <c r="E152" s="180">
        <f t="shared" ref="E152:E194" si="43">G152+I152+K152+M152+O152+Q152+S152+W152+Y152+AA152+AC152+U152+AE152+AG152</f>
        <v>0</v>
      </c>
      <c r="F152" s="54">
        <f t="shared" ref="F152:F194" si="44">H152+J152+L152+N152+P152+R152+T152+X152+Z152+AB152+AD152+V152+AF152+AH152</f>
        <v>0</v>
      </c>
      <c r="G152" s="59"/>
      <c r="H152" s="60"/>
      <c r="I152" s="57"/>
      <c r="J152" s="58"/>
      <c r="K152" s="59"/>
      <c r="L152" s="60"/>
      <c r="M152" s="57"/>
      <c r="N152" s="58"/>
      <c r="O152" s="59"/>
      <c r="P152" s="60"/>
      <c r="Q152" s="57"/>
      <c r="R152" s="58"/>
      <c r="S152" s="59"/>
      <c r="T152" s="60"/>
      <c r="U152" s="57"/>
      <c r="V152" s="58"/>
      <c r="W152" s="59">
        <v>0</v>
      </c>
      <c r="X152" s="60">
        <v>0</v>
      </c>
      <c r="Y152" s="57"/>
      <c r="Z152" s="58"/>
      <c r="AA152" s="59"/>
      <c r="AB152" s="60"/>
      <c r="AC152" s="57"/>
      <c r="AD152" s="58"/>
      <c r="AE152" s="59"/>
      <c r="AF152" s="60"/>
      <c r="AG152" s="57"/>
      <c r="AH152" s="58"/>
    </row>
    <row r="153" spans="1:34" ht="19.8" x14ac:dyDescent="0.5">
      <c r="A153" s="51">
        <v>3</v>
      </c>
      <c r="B153" s="72" t="s">
        <v>76</v>
      </c>
      <c r="C153" s="180">
        <v>704.81</v>
      </c>
      <c r="D153" s="54">
        <v>293</v>
      </c>
      <c r="E153" s="180">
        <f t="shared" si="43"/>
        <v>665.14</v>
      </c>
      <c r="F153" s="54">
        <f t="shared" si="44"/>
        <v>289</v>
      </c>
      <c r="G153" s="59">
        <v>5.25</v>
      </c>
      <c r="H153" s="60">
        <v>3</v>
      </c>
      <c r="I153" s="57">
        <v>51.5</v>
      </c>
      <c r="J153" s="58">
        <v>21</v>
      </c>
      <c r="K153" s="59">
        <v>13.5</v>
      </c>
      <c r="L153" s="60">
        <v>3</v>
      </c>
      <c r="M153" s="57">
        <v>51.5</v>
      </c>
      <c r="N153" s="58">
        <v>15</v>
      </c>
      <c r="O153" s="59">
        <v>22.44</v>
      </c>
      <c r="P153" s="60">
        <v>15</v>
      </c>
      <c r="Q153" s="57">
        <v>12.25</v>
      </c>
      <c r="R153" s="58">
        <v>7</v>
      </c>
      <c r="S153" s="59">
        <v>69.5</v>
      </c>
      <c r="T153" s="60">
        <v>27</v>
      </c>
      <c r="U153" s="57">
        <v>68</v>
      </c>
      <c r="V153" s="58">
        <v>23</v>
      </c>
      <c r="W153" s="59">
        <v>81.5</v>
      </c>
      <c r="X153" s="60">
        <v>36</v>
      </c>
      <c r="Y153" s="57">
        <v>62.7</v>
      </c>
      <c r="Z153" s="58">
        <v>42</v>
      </c>
      <c r="AA153" s="59">
        <v>35.25</v>
      </c>
      <c r="AB153" s="60">
        <v>16</v>
      </c>
      <c r="AC153" s="57">
        <v>10.75</v>
      </c>
      <c r="AD153" s="58">
        <v>7</v>
      </c>
      <c r="AE153" s="59">
        <v>101.5</v>
      </c>
      <c r="AF153" s="60">
        <v>55</v>
      </c>
      <c r="AG153" s="57">
        <v>79.5</v>
      </c>
      <c r="AH153" s="58">
        <v>19</v>
      </c>
    </row>
    <row r="154" spans="1:34" ht="19.8" x14ac:dyDescent="0.5">
      <c r="A154" s="51">
        <v>4</v>
      </c>
      <c r="B154" s="72" t="s">
        <v>78</v>
      </c>
      <c r="C154" s="180">
        <v>97.52</v>
      </c>
      <c r="D154" s="54">
        <v>15</v>
      </c>
      <c r="E154" s="180">
        <f t="shared" si="43"/>
        <v>97.52</v>
      </c>
      <c r="F154" s="54">
        <f t="shared" si="44"/>
        <v>15</v>
      </c>
      <c r="G154" s="59"/>
      <c r="H154" s="60"/>
      <c r="I154" s="57">
        <v>1</v>
      </c>
      <c r="J154" s="58">
        <v>1</v>
      </c>
      <c r="K154" s="59"/>
      <c r="L154" s="60"/>
      <c r="M154" s="57">
        <v>2</v>
      </c>
      <c r="N154" s="58">
        <v>1</v>
      </c>
      <c r="O154" s="59"/>
      <c r="P154" s="60"/>
      <c r="Q154" s="57"/>
      <c r="R154" s="58"/>
      <c r="S154" s="59">
        <v>22.75</v>
      </c>
      <c r="T154" s="60">
        <v>6</v>
      </c>
      <c r="U154" s="57"/>
      <c r="V154" s="58"/>
      <c r="W154" s="59">
        <v>3</v>
      </c>
      <c r="X154" s="60">
        <v>1</v>
      </c>
      <c r="Y154" s="57">
        <v>4.75</v>
      </c>
      <c r="Z154" s="58">
        <v>2</v>
      </c>
      <c r="AA154" s="59"/>
      <c r="AB154" s="60"/>
      <c r="AC154" s="57">
        <v>58.5</v>
      </c>
      <c r="AD154" s="58">
        <v>2</v>
      </c>
      <c r="AE154" s="59">
        <v>5.52</v>
      </c>
      <c r="AF154" s="60">
        <v>2</v>
      </c>
      <c r="AG154" s="57"/>
      <c r="AH154" s="58"/>
    </row>
    <row r="155" spans="1:34" ht="19.8" x14ac:dyDescent="0.5">
      <c r="A155" s="51">
        <v>5</v>
      </c>
      <c r="B155" s="72" t="s">
        <v>77</v>
      </c>
      <c r="C155" s="180">
        <v>0</v>
      </c>
      <c r="D155" s="54">
        <v>0</v>
      </c>
      <c r="E155" s="180">
        <f t="shared" si="43"/>
        <v>0</v>
      </c>
      <c r="F155" s="54">
        <f t="shared" si="44"/>
        <v>0</v>
      </c>
      <c r="G155" s="59"/>
      <c r="H155" s="60"/>
      <c r="I155" s="57"/>
      <c r="J155" s="58"/>
      <c r="K155" s="59"/>
      <c r="L155" s="60"/>
      <c r="M155" s="57"/>
      <c r="N155" s="58"/>
      <c r="O155" s="59"/>
      <c r="P155" s="60"/>
      <c r="Q155" s="57"/>
      <c r="R155" s="58"/>
      <c r="S155" s="59"/>
      <c r="T155" s="60"/>
      <c r="U155" s="57"/>
      <c r="V155" s="58"/>
      <c r="W155" s="59"/>
      <c r="X155" s="60"/>
      <c r="Y155" s="57"/>
      <c r="Z155" s="58"/>
      <c r="AA155" s="59"/>
      <c r="AB155" s="60"/>
      <c r="AC155" s="57"/>
      <c r="AD155" s="58"/>
      <c r="AE155" s="59"/>
      <c r="AF155" s="60"/>
      <c r="AG155" s="57"/>
      <c r="AH155" s="58"/>
    </row>
    <row r="156" spans="1:34" ht="19.8" x14ac:dyDescent="0.5">
      <c r="A156" s="51">
        <v>6</v>
      </c>
      <c r="B156" s="72" t="s">
        <v>75</v>
      </c>
      <c r="C156" s="180">
        <v>0</v>
      </c>
      <c r="D156" s="54">
        <v>0</v>
      </c>
      <c r="E156" s="180">
        <f t="shared" si="43"/>
        <v>0</v>
      </c>
      <c r="F156" s="54">
        <f t="shared" si="44"/>
        <v>0</v>
      </c>
      <c r="G156" s="59"/>
      <c r="H156" s="60"/>
      <c r="I156" s="57"/>
      <c r="J156" s="58"/>
      <c r="K156" s="59"/>
      <c r="L156" s="60"/>
      <c r="M156" s="57"/>
      <c r="N156" s="58"/>
      <c r="O156" s="59"/>
      <c r="P156" s="60"/>
      <c r="Q156" s="57"/>
      <c r="R156" s="58"/>
      <c r="S156" s="59"/>
      <c r="T156" s="60"/>
      <c r="U156" s="57"/>
      <c r="V156" s="58"/>
      <c r="W156" s="59"/>
      <c r="X156" s="60"/>
      <c r="Y156" s="57">
        <v>0</v>
      </c>
      <c r="Z156" s="58">
        <v>0</v>
      </c>
      <c r="AA156" s="59"/>
      <c r="AB156" s="60"/>
      <c r="AC156" s="57"/>
      <c r="AD156" s="58"/>
      <c r="AE156" s="59">
        <v>0</v>
      </c>
      <c r="AF156" s="60">
        <v>0</v>
      </c>
      <c r="AG156" s="57"/>
      <c r="AH156" s="58"/>
    </row>
    <row r="157" spans="1:34" ht="19.8" x14ac:dyDescent="0.5">
      <c r="A157" s="51">
        <v>7</v>
      </c>
      <c r="B157" s="72" t="s">
        <v>80</v>
      </c>
      <c r="C157" s="180">
        <v>170.03</v>
      </c>
      <c r="D157" s="54">
        <v>72</v>
      </c>
      <c r="E157" s="180">
        <f t="shared" si="43"/>
        <v>170.03</v>
      </c>
      <c r="F157" s="54">
        <f t="shared" si="44"/>
        <v>72</v>
      </c>
      <c r="G157" s="59">
        <v>1</v>
      </c>
      <c r="H157" s="60">
        <v>1</v>
      </c>
      <c r="I157" s="57">
        <v>1</v>
      </c>
      <c r="J157" s="58">
        <v>1</v>
      </c>
      <c r="K157" s="59">
        <v>9</v>
      </c>
      <c r="L157" s="60">
        <v>1</v>
      </c>
      <c r="M157" s="57">
        <v>2</v>
      </c>
      <c r="N157" s="58">
        <v>1</v>
      </c>
      <c r="O157" s="59">
        <v>1.5</v>
      </c>
      <c r="P157" s="60">
        <v>1</v>
      </c>
      <c r="Q157" s="57">
        <v>2</v>
      </c>
      <c r="R157" s="58">
        <v>2</v>
      </c>
      <c r="S157" s="59">
        <v>39.44</v>
      </c>
      <c r="T157" s="60">
        <v>14</v>
      </c>
      <c r="U157" s="57">
        <v>21.75</v>
      </c>
      <c r="V157" s="58">
        <v>3</v>
      </c>
      <c r="W157" s="59">
        <v>9.1</v>
      </c>
      <c r="X157" s="60">
        <v>6</v>
      </c>
      <c r="Y157" s="57">
        <v>33.74</v>
      </c>
      <c r="Z157" s="58">
        <v>15</v>
      </c>
      <c r="AA157" s="59">
        <v>5</v>
      </c>
      <c r="AB157" s="60">
        <v>1</v>
      </c>
      <c r="AC157" s="57">
        <v>8.5</v>
      </c>
      <c r="AD157" s="58">
        <v>5</v>
      </c>
      <c r="AE157" s="59">
        <v>30.5</v>
      </c>
      <c r="AF157" s="60">
        <v>18</v>
      </c>
      <c r="AG157" s="57">
        <v>5.5</v>
      </c>
      <c r="AH157" s="58">
        <v>3</v>
      </c>
    </row>
    <row r="158" spans="1:34" ht="19.8" x14ac:dyDescent="0.5">
      <c r="A158" s="51">
        <v>8</v>
      </c>
      <c r="B158" s="72" t="s">
        <v>82</v>
      </c>
      <c r="C158" s="180">
        <v>21</v>
      </c>
      <c r="D158" s="54">
        <v>2</v>
      </c>
      <c r="E158" s="180">
        <f t="shared" si="43"/>
        <v>21</v>
      </c>
      <c r="F158" s="54">
        <f t="shared" si="44"/>
        <v>2</v>
      </c>
      <c r="G158" s="59"/>
      <c r="H158" s="60"/>
      <c r="I158" s="57"/>
      <c r="J158" s="58"/>
      <c r="K158" s="59"/>
      <c r="L158" s="60"/>
      <c r="M158" s="57"/>
      <c r="N158" s="58"/>
      <c r="O158" s="59"/>
      <c r="P158" s="60"/>
      <c r="Q158" s="57"/>
      <c r="R158" s="58"/>
      <c r="S158" s="59">
        <v>1</v>
      </c>
      <c r="T158" s="60">
        <v>1</v>
      </c>
      <c r="U158" s="57">
        <v>20</v>
      </c>
      <c r="V158" s="58">
        <v>1</v>
      </c>
      <c r="W158" s="59"/>
      <c r="X158" s="60"/>
      <c r="Y158" s="57"/>
      <c r="Z158" s="58"/>
      <c r="AA158" s="59"/>
      <c r="AB158" s="60"/>
      <c r="AC158" s="57"/>
      <c r="AD158" s="58"/>
      <c r="AE158" s="59"/>
      <c r="AF158" s="60"/>
      <c r="AG158" s="57"/>
      <c r="AH158" s="58"/>
    </row>
    <row r="159" spans="1:34" ht="19.8" x14ac:dyDescent="0.5">
      <c r="A159" s="51">
        <v>9</v>
      </c>
      <c r="B159" s="72" t="s">
        <v>178</v>
      </c>
      <c r="C159" s="180">
        <v>0</v>
      </c>
      <c r="D159" s="54">
        <v>0</v>
      </c>
      <c r="E159" s="180">
        <f t="shared" si="43"/>
        <v>0</v>
      </c>
      <c r="F159" s="54">
        <f t="shared" si="44"/>
        <v>0</v>
      </c>
      <c r="G159" s="59"/>
      <c r="H159" s="60"/>
      <c r="I159" s="57"/>
      <c r="J159" s="58"/>
      <c r="K159" s="59"/>
      <c r="L159" s="60"/>
      <c r="M159" s="57"/>
      <c r="N159" s="58"/>
      <c r="O159" s="59"/>
      <c r="P159" s="60"/>
      <c r="Q159" s="57"/>
      <c r="R159" s="58"/>
      <c r="S159" s="59"/>
      <c r="T159" s="60"/>
      <c r="U159" s="57"/>
      <c r="V159" s="58"/>
      <c r="W159" s="59"/>
      <c r="X159" s="60"/>
      <c r="Y159" s="57"/>
      <c r="Z159" s="58"/>
      <c r="AA159" s="59"/>
      <c r="AB159" s="60"/>
      <c r="AC159" s="57"/>
      <c r="AD159" s="58"/>
      <c r="AE159" s="59"/>
      <c r="AF159" s="60"/>
      <c r="AG159" s="57"/>
      <c r="AH159" s="58"/>
    </row>
    <row r="160" spans="1:34" ht="19.8" x14ac:dyDescent="0.5">
      <c r="A160" s="51">
        <v>10</v>
      </c>
      <c r="B160" s="72" t="s">
        <v>83</v>
      </c>
      <c r="C160" s="180">
        <v>19.240000000000002</v>
      </c>
      <c r="D160" s="54">
        <v>7</v>
      </c>
      <c r="E160" s="180">
        <f t="shared" si="43"/>
        <v>19.240000000000002</v>
      </c>
      <c r="F160" s="54">
        <f t="shared" si="44"/>
        <v>7</v>
      </c>
      <c r="G160" s="59"/>
      <c r="H160" s="60"/>
      <c r="I160" s="57"/>
      <c r="J160" s="58"/>
      <c r="K160" s="59">
        <v>5</v>
      </c>
      <c r="L160" s="60">
        <v>1</v>
      </c>
      <c r="M160" s="57">
        <v>3</v>
      </c>
      <c r="N160" s="58">
        <v>1</v>
      </c>
      <c r="O160" s="59"/>
      <c r="P160" s="60"/>
      <c r="Q160" s="57">
        <v>0.25</v>
      </c>
      <c r="R160" s="58">
        <v>1</v>
      </c>
      <c r="S160" s="59">
        <v>1</v>
      </c>
      <c r="T160" s="60">
        <v>1</v>
      </c>
      <c r="U160" s="57"/>
      <c r="V160" s="58"/>
      <c r="W160" s="59">
        <v>4.99</v>
      </c>
      <c r="X160" s="60">
        <v>1</v>
      </c>
      <c r="Y160" s="57"/>
      <c r="Z160" s="58"/>
      <c r="AA160" s="59"/>
      <c r="AB160" s="60"/>
      <c r="AC160" s="57"/>
      <c r="AD160" s="58"/>
      <c r="AE160" s="59">
        <v>2</v>
      </c>
      <c r="AF160" s="60">
        <v>1</v>
      </c>
      <c r="AG160" s="57">
        <v>3</v>
      </c>
      <c r="AH160" s="58">
        <v>1</v>
      </c>
    </row>
    <row r="161" spans="1:34" ht="19.8" x14ac:dyDescent="0.5">
      <c r="A161" s="51">
        <v>11</v>
      </c>
      <c r="B161" s="72" t="s">
        <v>84</v>
      </c>
      <c r="C161" s="180">
        <v>18.100000000000001</v>
      </c>
      <c r="D161" s="54">
        <v>6</v>
      </c>
      <c r="E161" s="180">
        <f t="shared" si="43"/>
        <v>18.100000000000001</v>
      </c>
      <c r="F161" s="54">
        <f t="shared" si="44"/>
        <v>6</v>
      </c>
      <c r="G161" s="59">
        <v>2</v>
      </c>
      <c r="H161" s="60">
        <v>1</v>
      </c>
      <c r="I161" s="57">
        <v>1.75</v>
      </c>
      <c r="J161" s="58">
        <v>1</v>
      </c>
      <c r="K161" s="59"/>
      <c r="L161" s="60"/>
      <c r="M161" s="57"/>
      <c r="N161" s="58"/>
      <c r="O161" s="59"/>
      <c r="P161" s="60"/>
      <c r="Q161" s="57"/>
      <c r="R161" s="58"/>
      <c r="S161" s="59">
        <v>2</v>
      </c>
      <c r="T161" s="60">
        <v>1</v>
      </c>
      <c r="U161" s="57"/>
      <c r="V161" s="58"/>
      <c r="W161" s="59">
        <v>12.35</v>
      </c>
      <c r="X161" s="60">
        <v>3</v>
      </c>
      <c r="Y161" s="57"/>
      <c r="Z161" s="58"/>
      <c r="AA161" s="59"/>
      <c r="AB161" s="60"/>
      <c r="AC161" s="57"/>
      <c r="AD161" s="58"/>
      <c r="AE161" s="59"/>
      <c r="AF161" s="60"/>
      <c r="AG161" s="57"/>
      <c r="AH161" s="58"/>
    </row>
    <row r="162" spans="1:34" ht="19.8" x14ac:dyDescent="0.5">
      <c r="A162" s="51">
        <v>12</v>
      </c>
      <c r="B162" s="72" t="s">
        <v>179</v>
      </c>
      <c r="C162" s="180">
        <v>0</v>
      </c>
      <c r="D162" s="54">
        <v>0</v>
      </c>
      <c r="E162" s="180">
        <f t="shared" si="43"/>
        <v>0</v>
      </c>
      <c r="F162" s="54">
        <f t="shared" si="44"/>
        <v>0</v>
      </c>
      <c r="G162" s="59"/>
      <c r="H162" s="60"/>
      <c r="I162" s="57"/>
      <c r="J162" s="58"/>
      <c r="K162" s="59"/>
      <c r="L162" s="60"/>
      <c r="M162" s="57"/>
      <c r="N162" s="58"/>
      <c r="O162" s="59"/>
      <c r="P162" s="60"/>
      <c r="Q162" s="57"/>
      <c r="R162" s="58"/>
      <c r="S162" s="59"/>
      <c r="T162" s="60"/>
      <c r="U162" s="57"/>
      <c r="V162" s="58"/>
      <c r="W162" s="59"/>
      <c r="X162" s="60"/>
      <c r="Y162" s="57"/>
      <c r="Z162" s="58"/>
      <c r="AA162" s="59"/>
      <c r="AB162" s="60"/>
      <c r="AC162" s="57"/>
      <c r="AD162" s="58"/>
      <c r="AE162" s="59"/>
      <c r="AF162" s="60"/>
      <c r="AG162" s="57"/>
      <c r="AH162" s="58"/>
    </row>
    <row r="163" spans="1:34" ht="19.8" x14ac:dyDescent="0.5">
      <c r="A163" s="51">
        <v>13</v>
      </c>
      <c r="B163" s="72" t="s">
        <v>85</v>
      </c>
      <c r="C163" s="180">
        <v>31.4</v>
      </c>
      <c r="D163" s="54">
        <v>12</v>
      </c>
      <c r="E163" s="180">
        <f t="shared" si="43"/>
        <v>31.4</v>
      </c>
      <c r="F163" s="54">
        <f t="shared" si="44"/>
        <v>12</v>
      </c>
      <c r="G163" s="59"/>
      <c r="H163" s="60"/>
      <c r="I163" s="57">
        <v>1.75</v>
      </c>
      <c r="J163" s="58">
        <v>1</v>
      </c>
      <c r="K163" s="59"/>
      <c r="L163" s="60"/>
      <c r="M163" s="57"/>
      <c r="N163" s="58"/>
      <c r="O163" s="59"/>
      <c r="P163" s="60"/>
      <c r="Q163" s="57"/>
      <c r="R163" s="58"/>
      <c r="S163" s="59"/>
      <c r="T163" s="60"/>
      <c r="U163" s="57">
        <v>6.15</v>
      </c>
      <c r="V163" s="58">
        <v>2</v>
      </c>
      <c r="W163" s="59">
        <v>2</v>
      </c>
      <c r="X163" s="60">
        <v>1</v>
      </c>
      <c r="Y163" s="57">
        <v>1</v>
      </c>
      <c r="Z163" s="58">
        <v>1</v>
      </c>
      <c r="AA163" s="59"/>
      <c r="AB163" s="60"/>
      <c r="AC163" s="57">
        <v>2.5</v>
      </c>
      <c r="AD163" s="58">
        <v>2</v>
      </c>
      <c r="AE163" s="59">
        <v>15</v>
      </c>
      <c r="AF163" s="60">
        <v>4</v>
      </c>
      <c r="AG163" s="57">
        <v>3</v>
      </c>
      <c r="AH163" s="58">
        <v>1</v>
      </c>
    </row>
    <row r="164" spans="1:34" ht="19.8" x14ac:dyDescent="0.5">
      <c r="A164" s="51">
        <v>14</v>
      </c>
      <c r="B164" s="72" t="s">
        <v>86</v>
      </c>
      <c r="C164" s="180">
        <v>3</v>
      </c>
      <c r="D164" s="54">
        <v>1</v>
      </c>
      <c r="E164" s="180">
        <f t="shared" si="43"/>
        <v>3</v>
      </c>
      <c r="F164" s="54">
        <f t="shared" si="44"/>
        <v>1</v>
      </c>
      <c r="G164" s="59"/>
      <c r="H164" s="60"/>
      <c r="I164" s="57">
        <v>0</v>
      </c>
      <c r="J164" s="58">
        <v>0</v>
      </c>
      <c r="K164" s="59"/>
      <c r="L164" s="60"/>
      <c r="M164" s="57"/>
      <c r="N164" s="58"/>
      <c r="O164" s="59"/>
      <c r="P164" s="60"/>
      <c r="Q164" s="57"/>
      <c r="R164" s="58"/>
      <c r="S164" s="59">
        <v>0</v>
      </c>
      <c r="T164" s="60">
        <v>0</v>
      </c>
      <c r="U164" s="57"/>
      <c r="V164" s="58"/>
      <c r="W164" s="59"/>
      <c r="X164" s="60"/>
      <c r="Y164" s="57">
        <v>3</v>
      </c>
      <c r="Z164" s="58">
        <v>1</v>
      </c>
      <c r="AA164" s="59"/>
      <c r="AB164" s="60"/>
      <c r="AC164" s="57"/>
      <c r="AD164" s="58"/>
      <c r="AE164" s="59"/>
      <c r="AF164" s="60"/>
      <c r="AG164" s="57"/>
      <c r="AH164" s="58"/>
    </row>
    <row r="165" spans="1:34" ht="19.8" x14ac:dyDescent="0.5">
      <c r="A165" s="51">
        <v>15</v>
      </c>
      <c r="B165" s="72" t="s">
        <v>101</v>
      </c>
      <c r="C165" s="180">
        <v>4.1500000000000004</v>
      </c>
      <c r="D165" s="54">
        <v>1</v>
      </c>
      <c r="E165" s="180">
        <f t="shared" si="43"/>
        <v>4.1500000000000004</v>
      </c>
      <c r="F165" s="54">
        <f t="shared" si="44"/>
        <v>1</v>
      </c>
      <c r="G165" s="59"/>
      <c r="H165" s="60"/>
      <c r="I165" s="57"/>
      <c r="J165" s="58"/>
      <c r="K165" s="59"/>
      <c r="L165" s="60"/>
      <c r="M165" s="57"/>
      <c r="N165" s="58"/>
      <c r="O165" s="59"/>
      <c r="P165" s="60"/>
      <c r="Q165" s="57"/>
      <c r="R165" s="58"/>
      <c r="S165" s="59"/>
      <c r="T165" s="60"/>
      <c r="U165" s="57">
        <v>4.1500000000000004</v>
      </c>
      <c r="V165" s="58">
        <v>1</v>
      </c>
      <c r="W165" s="59"/>
      <c r="X165" s="60"/>
      <c r="Y165" s="57"/>
      <c r="Z165" s="58"/>
      <c r="AA165" s="59"/>
      <c r="AB165" s="60"/>
      <c r="AC165" s="57"/>
      <c r="AD165" s="58"/>
      <c r="AE165" s="59"/>
      <c r="AF165" s="60"/>
      <c r="AG165" s="57"/>
      <c r="AH165" s="58"/>
    </row>
    <row r="166" spans="1:34" ht="19.8" x14ac:dyDescent="0.5">
      <c r="A166" s="51">
        <v>16</v>
      </c>
      <c r="B166" s="72" t="s">
        <v>180</v>
      </c>
      <c r="C166" s="180">
        <v>0</v>
      </c>
      <c r="D166" s="54">
        <v>0</v>
      </c>
      <c r="E166" s="180">
        <f t="shared" si="43"/>
        <v>0</v>
      </c>
      <c r="F166" s="54">
        <f t="shared" si="44"/>
        <v>0</v>
      </c>
      <c r="G166" s="59"/>
      <c r="H166" s="60"/>
      <c r="I166" s="57"/>
      <c r="J166" s="58"/>
      <c r="K166" s="59"/>
      <c r="L166" s="60"/>
      <c r="M166" s="57"/>
      <c r="N166" s="58"/>
      <c r="O166" s="59"/>
      <c r="P166" s="60"/>
      <c r="Q166" s="57"/>
      <c r="R166" s="58"/>
      <c r="S166" s="59"/>
      <c r="T166" s="60"/>
      <c r="U166" s="57"/>
      <c r="V166" s="58"/>
      <c r="W166" s="59"/>
      <c r="X166" s="60"/>
      <c r="Y166" s="57"/>
      <c r="Z166" s="58"/>
      <c r="AA166" s="59"/>
      <c r="AB166" s="60"/>
      <c r="AC166" s="57"/>
      <c r="AD166" s="58"/>
      <c r="AE166" s="59"/>
      <c r="AF166" s="60"/>
      <c r="AG166" s="57"/>
      <c r="AH166" s="58"/>
    </row>
    <row r="167" spans="1:34" ht="19.8" x14ac:dyDescent="0.5">
      <c r="A167" s="51">
        <v>0.75</v>
      </c>
      <c r="B167" s="72" t="s">
        <v>87</v>
      </c>
      <c r="C167" s="180">
        <v>2.27</v>
      </c>
      <c r="D167" s="54">
        <v>2</v>
      </c>
      <c r="E167" s="180">
        <f t="shared" si="43"/>
        <v>2.27</v>
      </c>
      <c r="F167" s="54">
        <f t="shared" si="44"/>
        <v>2</v>
      </c>
      <c r="G167" s="59"/>
      <c r="H167" s="60"/>
      <c r="I167" s="57"/>
      <c r="J167" s="58"/>
      <c r="K167" s="59"/>
      <c r="L167" s="60"/>
      <c r="M167" s="57"/>
      <c r="N167" s="58"/>
      <c r="O167" s="59"/>
      <c r="P167" s="60"/>
      <c r="Q167" s="57"/>
      <c r="R167" s="58"/>
      <c r="S167" s="59"/>
      <c r="T167" s="60"/>
      <c r="U167" s="57">
        <v>0.75</v>
      </c>
      <c r="V167" s="58">
        <v>1</v>
      </c>
      <c r="W167" s="59"/>
      <c r="X167" s="60"/>
      <c r="Y167" s="57"/>
      <c r="Z167" s="58"/>
      <c r="AA167" s="59"/>
      <c r="AB167" s="60"/>
      <c r="AC167" s="57"/>
      <c r="AD167" s="58"/>
      <c r="AE167" s="59">
        <v>1.52</v>
      </c>
      <c r="AF167" s="60">
        <v>1</v>
      </c>
      <c r="AG167" s="57"/>
      <c r="AH167" s="58"/>
    </row>
    <row r="168" spans="1:34" ht="19.8" x14ac:dyDescent="0.5">
      <c r="A168" s="51">
        <v>18</v>
      </c>
      <c r="B168" s="72" t="s">
        <v>148</v>
      </c>
      <c r="C168" s="180">
        <v>0</v>
      </c>
      <c r="D168" s="54">
        <v>0</v>
      </c>
      <c r="E168" s="180">
        <f t="shared" si="43"/>
        <v>0</v>
      </c>
      <c r="F168" s="54">
        <f t="shared" si="44"/>
        <v>0</v>
      </c>
      <c r="G168" s="59"/>
      <c r="H168" s="60"/>
      <c r="I168" s="57"/>
      <c r="J168" s="58"/>
      <c r="K168" s="59"/>
      <c r="L168" s="60"/>
      <c r="M168" s="57"/>
      <c r="N168" s="58"/>
      <c r="O168" s="59"/>
      <c r="P168" s="60"/>
      <c r="Q168" s="57"/>
      <c r="R168" s="58"/>
      <c r="S168" s="59"/>
      <c r="T168" s="60"/>
      <c r="U168" s="57"/>
      <c r="V168" s="58"/>
      <c r="W168" s="59"/>
      <c r="X168" s="60"/>
      <c r="Y168" s="57"/>
      <c r="Z168" s="58"/>
      <c r="AA168" s="59"/>
      <c r="AB168" s="60"/>
      <c r="AC168" s="57"/>
      <c r="AD168" s="58"/>
      <c r="AE168" s="59"/>
      <c r="AF168" s="60"/>
      <c r="AG168" s="57"/>
      <c r="AH168" s="58"/>
    </row>
    <row r="169" spans="1:34" ht="19.8" x14ac:dyDescent="0.5">
      <c r="A169" s="51">
        <v>19</v>
      </c>
      <c r="B169" s="72" t="s">
        <v>181</v>
      </c>
      <c r="C169" s="180">
        <v>0</v>
      </c>
      <c r="D169" s="54">
        <v>0</v>
      </c>
      <c r="E169" s="180">
        <f t="shared" si="43"/>
        <v>0</v>
      </c>
      <c r="F169" s="54">
        <f t="shared" si="44"/>
        <v>0</v>
      </c>
      <c r="G169" s="59"/>
      <c r="H169" s="60"/>
      <c r="I169" s="57"/>
      <c r="J169" s="58"/>
      <c r="K169" s="59"/>
      <c r="L169" s="60"/>
      <c r="M169" s="57"/>
      <c r="N169" s="58"/>
      <c r="O169" s="59"/>
      <c r="P169" s="60"/>
      <c r="Q169" s="57"/>
      <c r="R169" s="58"/>
      <c r="S169" s="59"/>
      <c r="T169" s="60"/>
      <c r="U169" s="57"/>
      <c r="V169" s="58"/>
      <c r="W169" s="59"/>
      <c r="X169" s="60"/>
      <c r="Y169" s="57"/>
      <c r="Z169" s="58"/>
      <c r="AA169" s="59"/>
      <c r="AB169" s="60"/>
      <c r="AC169" s="57"/>
      <c r="AD169" s="58"/>
      <c r="AE169" s="59"/>
      <c r="AF169" s="60"/>
      <c r="AG169" s="57"/>
      <c r="AH169" s="58"/>
    </row>
    <row r="170" spans="1:34" ht="19.8" x14ac:dyDescent="0.5">
      <c r="A170" s="51">
        <v>20</v>
      </c>
      <c r="B170" s="72" t="s">
        <v>182</v>
      </c>
      <c r="C170" s="180">
        <v>0</v>
      </c>
      <c r="D170" s="54">
        <v>0</v>
      </c>
      <c r="E170" s="180">
        <f t="shared" si="43"/>
        <v>0</v>
      </c>
      <c r="F170" s="54">
        <f t="shared" si="44"/>
        <v>0</v>
      </c>
      <c r="G170" s="59"/>
      <c r="H170" s="60"/>
      <c r="I170" s="57"/>
      <c r="J170" s="58"/>
      <c r="K170" s="59"/>
      <c r="L170" s="60"/>
      <c r="M170" s="57"/>
      <c r="N170" s="58"/>
      <c r="O170" s="59"/>
      <c r="P170" s="60"/>
      <c r="Q170" s="57"/>
      <c r="R170" s="58"/>
      <c r="S170" s="59"/>
      <c r="T170" s="60"/>
      <c r="U170" s="57"/>
      <c r="V170" s="58"/>
      <c r="W170" s="59"/>
      <c r="X170" s="60"/>
      <c r="Y170" s="57"/>
      <c r="Z170" s="58"/>
      <c r="AA170" s="59"/>
      <c r="AB170" s="60"/>
      <c r="AC170" s="57"/>
      <c r="AD170" s="58"/>
      <c r="AE170" s="59"/>
      <c r="AF170" s="60"/>
      <c r="AG170" s="57"/>
      <c r="AH170" s="58"/>
    </row>
    <row r="171" spans="1:34" ht="19.8" x14ac:dyDescent="0.5">
      <c r="A171" s="51">
        <v>21</v>
      </c>
      <c r="B171" s="72" t="s">
        <v>88</v>
      </c>
      <c r="C171" s="180">
        <v>279.10000000000002</v>
      </c>
      <c r="D171" s="54">
        <v>151</v>
      </c>
      <c r="E171" s="180">
        <f t="shared" si="43"/>
        <v>279.10000000000002</v>
      </c>
      <c r="F171" s="54">
        <f t="shared" si="44"/>
        <v>151</v>
      </c>
      <c r="G171" s="59">
        <v>1</v>
      </c>
      <c r="H171" s="60">
        <v>1</v>
      </c>
      <c r="I171" s="57">
        <v>25.31</v>
      </c>
      <c r="J171" s="58">
        <v>11</v>
      </c>
      <c r="K171" s="59">
        <v>7</v>
      </c>
      <c r="L171" s="60">
        <v>3</v>
      </c>
      <c r="M171" s="57">
        <v>5.35</v>
      </c>
      <c r="N171" s="58">
        <v>6</v>
      </c>
      <c r="O171" s="59">
        <v>3.25</v>
      </c>
      <c r="P171" s="60">
        <v>3</v>
      </c>
      <c r="Q171" s="57">
        <v>1.5</v>
      </c>
      <c r="R171" s="58">
        <v>2</v>
      </c>
      <c r="S171" s="59">
        <v>43.18</v>
      </c>
      <c r="T171" s="60">
        <v>23</v>
      </c>
      <c r="U171" s="57">
        <v>24.1</v>
      </c>
      <c r="V171" s="58">
        <v>7</v>
      </c>
      <c r="W171" s="59">
        <v>16.739999999999998</v>
      </c>
      <c r="X171" s="60">
        <v>10</v>
      </c>
      <c r="Y171" s="57">
        <v>37.909999999999997</v>
      </c>
      <c r="Z171" s="58">
        <v>28</v>
      </c>
      <c r="AA171" s="59">
        <v>5</v>
      </c>
      <c r="AB171" s="60">
        <v>12</v>
      </c>
      <c r="AC171" s="57">
        <v>6.5</v>
      </c>
      <c r="AD171" s="58">
        <v>7</v>
      </c>
      <c r="AE171" s="59">
        <v>62.51</v>
      </c>
      <c r="AF171" s="60">
        <v>29</v>
      </c>
      <c r="AG171" s="57">
        <v>39.75</v>
      </c>
      <c r="AH171" s="58">
        <v>9</v>
      </c>
    </row>
    <row r="172" spans="1:34" ht="19.8" x14ac:dyDescent="0.5">
      <c r="A172" s="51">
        <v>22</v>
      </c>
      <c r="B172" s="72" t="s">
        <v>183</v>
      </c>
      <c r="C172" s="180">
        <v>3</v>
      </c>
      <c r="D172" s="54">
        <v>2</v>
      </c>
      <c r="E172" s="180">
        <f t="shared" si="43"/>
        <v>3</v>
      </c>
      <c r="F172" s="54">
        <f t="shared" si="44"/>
        <v>2</v>
      </c>
      <c r="G172" s="59"/>
      <c r="H172" s="60"/>
      <c r="I172" s="57"/>
      <c r="J172" s="58"/>
      <c r="K172" s="59"/>
      <c r="L172" s="60"/>
      <c r="M172" s="57"/>
      <c r="N172" s="58"/>
      <c r="O172" s="59"/>
      <c r="P172" s="60"/>
      <c r="Q172" s="57"/>
      <c r="R172" s="58"/>
      <c r="S172" s="59">
        <v>3</v>
      </c>
      <c r="T172" s="60">
        <v>2</v>
      </c>
      <c r="U172" s="57"/>
      <c r="V172" s="58"/>
      <c r="W172" s="59"/>
      <c r="X172" s="60"/>
      <c r="Y172" s="57"/>
      <c r="Z172" s="58"/>
      <c r="AA172" s="59"/>
      <c r="AB172" s="60"/>
      <c r="AC172" s="57"/>
      <c r="AD172" s="58"/>
      <c r="AE172" s="59"/>
      <c r="AF172" s="60"/>
      <c r="AG172" s="57"/>
      <c r="AH172" s="58"/>
    </row>
    <row r="173" spans="1:34" ht="19.8" x14ac:dyDescent="0.5">
      <c r="A173" s="51">
        <v>23</v>
      </c>
      <c r="B173" s="72" t="s">
        <v>90</v>
      </c>
      <c r="C173" s="180">
        <v>763.54000000000008</v>
      </c>
      <c r="D173" s="54">
        <v>332</v>
      </c>
      <c r="E173" s="180">
        <f t="shared" si="43"/>
        <v>702.85</v>
      </c>
      <c r="F173" s="54">
        <f t="shared" si="44"/>
        <v>311</v>
      </c>
      <c r="G173" s="59">
        <v>9.32</v>
      </c>
      <c r="H173" s="60">
        <v>5</v>
      </c>
      <c r="I173" s="57">
        <v>42.14</v>
      </c>
      <c r="J173" s="58">
        <v>21</v>
      </c>
      <c r="K173" s="59">
        <v>20.5</v>
      </c>
      <c r="L173" s="60">
        <v>4</v>
      </c>
      <c r="M173" s="57">
        <v>65</v>
      </c>
      <c r="N173" s="58">
        <v>26</v>
      </c>
      <c r="O173" s="59">
        <v>8.19</v>
      </c>
      <c r="P173" s="60">
        <v>7</v>
      </c>
      <c r="Q173" s="57">
        <v>11.75</v>
      </c>
      <c r="R173" s="58">
        <v>8</v>
      </c>
      <c r="S173" s="59">
        <v>89</v>
      </c>
      <c r="T173" s="60">
        <v>43</v>
      </c>
      <c r="U173" s="57">
        <v>80.95</v>
      </c>
      <c r="V173" s="58">
        <v>16</v>
      </c>
      <c r="W173" s="59">
        <v>80.25</v>
      </c>
      <c r="X173" s="60">
        <v>31</v>
      </c>
      <c r="Y173" s="57">
        <v>120</v>
      </c>
      <c r="Z173" s="58">
        <v>61</v>
      </c>
      <c r="AA173" s="59">
        <v>26.25</v>
      </c>
      <c r="AB173" s="60">
        <v>13</v>
      </c>
      <c r="AC173" s="57">
        <v>15.75</v>
      </c>
      <c r="AD173" s="58">
        <v>11</v>
      </c>
      <c r="AE173" s="59">
        <v>112.5</v>
      </c>
      <c r="AF173" s="60">
        <v>58</v>
      </c>
      <c r="AG173" s="57">
        <v>21.25</v>
      </c>
      <c r="AH173" s="58">
        <v>7</v>
      </c>
    </row>
    <row r="174" spans="1:34" ht="19.8" x14ac:dyDescent="0.5">
      <c r="A174" s="51">
        <v>24</v>
      </c>
      <c r="B174" s="72" t="s">
        <v>184</v>
      </c>
      <c r="C174" s="180">
        <v>4</v>
      </c>
      <c r="D174" s="54">
        <v>1</v>
      </c>
      <c r="E174" s="180">
        <f t="shared" si="43"/>
        <v>4</v>
      </c>
      <c r="F174" s="54">
        <f t="shared" si="44"/>
        <v>1</v>
      </c>
      <c r="G174" s="59"/>
      <c r="H174" s="60"/>
      <c r="I174" s="57"/>
      <c r="J174" s="58"/>
      <c r="K174" s="59"/>
      <c r="L174" s="60"/>
      <c r="M174" s="57"/>
      <c r="N174" s="58"/>
      <c r="O174" s="59"/>
      <c r="P174" s="60"/>
      <c r="Q174" s="57"/>
      <c r="R174" s="58"/>
      <c r="S174" s="59"/>
      <c r="T174" s="60"/>
      <c r="U174" s="57"/>
      <c r="V174" s="58"/>
      <c r="W174" s="59"/>
      <c r="X174" s="60"/>
      <c r="Y174" s="57"/>
      <c r="Z174" s="58"/>
      <c r="AA174" s="59"/>
      <c r="AB174" s="60"/>
      <c r="AC174" s="57"/>
      <c r="AD174" s="58"/>
      <c r="AE174" s="59">
        <v>4</v>
      </c>
      <c r="AF174" s="60">
        <v>1</v>
      </c>
      <c r="AG174" s="57"/>
      <c r="AH174" s="58"/>
    </row>
    <row r="175" spans="1:34" ht="19.8" x14ac:dyDescent="0.5">
      <c r="A175" s="51">
        <v>25</v>
      </c>
      <c r="B175" s="72" t="s">
        <v>91</v>
      </c>
      <c r="C175" s="180">
        <v>13</v>
      </c>
      <c r="D175" s="54">
        <v>5</v>
      </c>
      <c r="E175" s="180">
        <f t="shared" si="43"/>
        <v>13</v>
      </c>
      <c r="F175" s="54">
        <f t="shared" si="44"/>
        <v>5</v>
      </c>
      <c r="G175" s="59"/>
      <c r="H175" s="60"/>
      <c r="I175" s="57">
        <v>1.5</v>
      </c>
      <c r="J175" s="58">
        <v>1</v>
      </c>
      <c r="K175" s="59"/>
      <c r="L175" s="60"/>
      <c r="M175" s="57"/>
      <c r="N175" s="58"/>
      <c r="O175" s="59"/>
      <c r="P175" s="60"/>
      <c r="Q175" s="57">
        <v>1</v>
      </c>
      <c r="R175" s="58">
        <v>1</v>
      </c>
      <c r="S175" s="59"/>
      <c r="T175" s="60"/>
      <c r="U175" s="57"/>
      <c r="V175" s="58"/>
      <c r="W175" s="59">
        <v>2.5</v>
      </c>
      <c r="X175" s="60">
        <v>1</v>
      </c>
      <c r="Y175" s="57"/>
      <c r="Z175" s="58"/>
      <c r="AA175" s="59"/>
      <c r="AB175" s="60"/>
      <c r="AC175" s="57"/>
      <c r="AD175" s="58"/>
      <c r="AE175" s="59">
        <v>8</v>
      </c>
      <c r="AF175" s="60">
        <v>2</v>
      </c>
      <c r="AG175" s="57"/>
      <c r="AH175" s="58"/>
    </row>
    <row r="176" spans="1:34" ht="19.8" x14ac:dyDescent="0.5">
      <c r="A176" s="51" t="s">
        <v>309</v>
      </c>
      <c r="B176" s="72" t="s">
        <v>92</v>
      </c>
      <c r="C176" s="180">
        <v>40.269999999999996</v>
      </c>
      <c r="D176" s="54">
        <v>17</v>
      </c>
      <c r="E176" s="180">
        <f t="shared" si="43"/>
        <v>40.269999999999996</v>
      </c>
      <c r="F176" s="54">
        <f t="shared" si="44"/>
        <v>17</v>
      </c>
      <c r="G176" s="59"/>
      <c r="H176" s="60"/>
      <c r="I176" s="57">
        <v>1.75</v>
      </c>
      <c r="J176" s="58">
        <v>2</v>
      </c>
      <c r="K176" s="59"/>
      <c r="L176" s="60"/>
      <c r="M176" s="57">
        <v>1</v>
      </c>
      <c r="N176" s="58">
        <v>1</v>
      </c>
      <c r="O176" s="59">
        <v>3</v>
      </c>
      <c r="P176" s="60">
        <v>1</v>
      </c>
      <c r="Q176" s="57"/>
      <c r="R176" s="58"/>
      <c r="S176" s="59">
        <v>3.25</v>
      </c>
      <c r="T176" s="60">
        <v>5</v>
      </c>
      <c r="U176" s="57">
        <v>10</v>
      </c>
      <c r="V176" s="58">
        <v>1</v>
      </c>
      <c r="W176" s="59">
        <v>2</v>
      </c>
      <c r="X176" s="60">
        <v>1</v>
      </c>
      <c r="Y176" s="57">
        <v>3.75</v>
      </c>
      <c r="Z176" s="58">
        <v>1</v>
      </c>
      <c r="AA176" s="59"/>
      <c r="AB176" s="60"/>
      <c r="AC176" s="57">
        <v>4</v>
      </c>
      <c r="AD176" s="58">
        <v>2</v>
      </c>
      <c r="AE176" s="59">
        <v>7.52</v>
      </c>
      <c r="AF176" s="60">
        <v>2</v>
      </c>
      <c r="AG176" s="57">
        <v>4</v>
      </c>
      <c r="AH176" s="58">
        <v>1</v>
      </c>
    </row>
    <row r="177" spans="1:34" ht="19.8" x14ac:dyDescent="0.5">
      <c r="A177" s="51">
        <v>27</v>
      </c>
      <c r="B177" s="72" t="s">
        <v>185</v>
      </c>
      <c r="C177" s="180">
        <v>0</v>
      </c>
      <c r="D177" s="54">
        <v>0</v>
      </c>
      <c r="E177" s="180">
        <f t="shared" si="43"/>
        <v>0</v>
      </c>
      <c r="F177" s="54">
        <f t="shared" si="44"/>
        <v>0</v>
      </c>
      <c r="G177" s="59"/>
      <c r="H177" s="60"/>
      <c r="I177" s="57"/>
      <c r="J177" s="58"/>
      <c r="K177" s="59"/>
      <c r="L177" s="60"/>
      <c r="M177" s="57"/>
      <c r="N177" s="58"/>
      <c r="O177" s="59"/>
      <c r="P177" s="60"/>
      <c r="Q177" s="57"/>
      <c r="R177" s="58"/>
      <c r="S177" s="59"/>
      <c r="T177" s="60"/>
      <c r="U177" s="57"/>
      <c r="V177" s="58"/>
      <c r="W177" s="59"/>
      <c r="X177" s="60"/>
      <c r="Y177" s="57"/>
      <c r="Z177" s="58"/>
      <c r="AA177" s="59"/>
      <c r="AB177" s="60"/>
      <c r="AC177" s="57"/>
      <c r="AD177" s="58"/>
      <c r="AE177" s="59"/>
      <c r="AF177" s="60"/>
      <c r="AG177" s="57"/>
      <c r="AH177" s="58"/>
    </row>
    <row r="178" spans="1:34" ht="19.8" x14ac:dyDescent="0.5">
      <c r="A178" s="51">
        <v>28</v>
      </c>
      <c r="B178" s="72" t="s">
        <v>186</v>
      </c>
      <c r="C178" s="180">
        <v>0.99</v>
      </c>
      <c r="D178" s="54">
        <v>1</v>
      </c>
      <c r="E178" s="180">
        <f t="shared" si="43"/>
        <v>0</v>
      </c>
      <c r="F178" s="54">
        <f t="shared" si="44"/>
        <v>0</v>
      </c>
      <c r="G178" s="59"/>
      <c r="H178" s="60"/>
      <c r="I178" s="57"/>
      <c r="J178" s="58"/>
      <c r="K178" s="59"/>
      <c r="L178" s="60"/>
      <c r="M178" s="57"/>
      <c r="N178" s="58"/>
      <c r="O178" s="59"/>
      <c r="P178" s="60"/>
      <c r="Q178" s="57"/>
      <c r="R178" s="58"/>
      <c r="S178" s="59"/>
      <c r="T178" s="60"/>
      <c r="U178" s="57"/>
      <c r="V178" s="58"/>
      <c r="W178" s="59"/>
      <c r="X178" s="60"/>
      <c r="Y178" s="57"/>
      <c r="Z178" s="58"/>
      <c r="AA178" s="59"/>
      <c r="AB178" s="60"/>
      <c r="AC178" s="57"/>
      <c r="AD178" s="58"/>
      <c r="AE178" s="59"/>
      <c r="AF178" s="60"/>
      <c r="AG178" s="57"/>
      <c r="AH178" s="58"/>
    </row>
    <row r="179" spans="1:34" ht="19.8" x14ac:dyDescent="0.5">
      <c r="A179" s="51">
        <v>29</v>
      </c>
      <c r="B179" s="72" t="s">
        <v>89</v>
      </c>
      <c r="C179" s="180">
        <v>0</v>
      </c>
      <c r="D179" s="54">
        <v>0</v>
      </c>
      <c r="E179" s="180">
        <f t="shared" si="43"/>
        <v>0</v>
      </c>
      <c r="F179" s="54">
        <f t="shared" si="44"/>
        <v>0</v>
      </c>
      <c r="G179" s="59"/>
      <c r="H179" s="60"/>
      <c r="I179" s="57"/>
      <c r="J179" s="58"/>
      <c r="K179" s="59"/>
      <c r="L179" s="60"/>
      <c r="M179" s="57"/>
      <c r="N179" s="58"/>
      <c r="O179" s="59"/>
      <c r="P179" s="60"/>
      <c r="Q179" s="57"/>
      <c r="R179" s="58"/>
      <c r="S179" s="59"/>
      <c r="T179" s="60"/>
      <c r="U179" s="57"/>
      <c r="V179" s="58"/>
      <c r="W179" s="59"/>
      <c r="X179" s="60"/>
      <c r="Y179" s="57"/>
      <c r="Z179" s="58"/>
      <c r="AA179" s="59"/>
      <c r="AB179" s="60"/>
      <c r="AC179" s="57"/>
      <c r="AD179" s="58"/>
      <c r="AE179" s="59"/>
      <c r="AF179" s="60"/>
      <c r="AG179" s="57"/>
      <c r="AH179" s="58"/>
    </row>
    <row r="180" spans="1:34" ht="19.8" x14ac:dyDescent="0.5">
      <c r="A180" s="51">
        <v>30</v>
      </c>
      <c r="B180" s="72" t="s">
        <v>93</v>
      </c>
      <c r="C180" s="180">
        <v>1</v>
      </c>
      <c r="D180" s="54">
        <v>1</v>
      </c>
      <c r="E180" s="180">
        <f t="shared" si="43"/>
        <v>0</v>
      </c>
      <c r="F180" s="54">
        <f t="shared" si="44"/>
        <v>0</v>
      </c>
      <c r="G180" s="59"/>
      <c r="H180" s="60"/>
      <c r="I180" s="57"/>
      <c r="J180" s="58"/>
      <c r="K180" s="59"/>
      <c r="L180" s="60"/>
      <c r="M180" s="57"/>
      <c r="N180" s="58"/>
      <c r="O180" s="59"/>
      <c r="P180" s="60"/>
      <c r="Q180" s="57"/>
      <c r="R180" s="58"/>
      <c r="S180" s="59"/>
      <c r="T180" s="60"/>
      <c r="U180" s="57"/>
      <c r="V180" s="58"/>
      <c r="W180" s="59"/>
      <c r="X180" s="60"/>
      <c r="Y180" s="57"/>
      <c r="Z180" s="58"/>
      <c r="AA180" s="59"/>
      <c r="AB180" s="60"/>
      <c r="AC180" s="57"/>
      <c r="AD180" s="58"/>
      <c r="AE180" s="59"/>
      <c r="AF180" s="60"/>
      <c r="AG180" s="57"/>
      <c r="AH180" s="58"/>
    </row>
    <row r="181" spans="1:34" ht="19.8" x14ac:dyDescent="0.5">
      <c r="A181" s="51">
        <v>31</v>
      </c>
      <c r="B181" s="72" t="s">
        <v>94</v>
      </c>
      <c r="C181" s="180">
        <v>0</v>
      </c>
      <c r="D181" s="54">
        <v>0</v>
      </c>
      <c r="E181" s="180">
        <f t="shared" si="43"/>
        <v>0</v>
      </c>
      <c r="F181" s="54">
        <f t="shared" si="44"/>
        <v>0</v>
      </c>
      <c r="G181" s="59"/>
      <c r="H181" s="60"/>
      <c r="I181" s="57"/>
      <c r="J181" s="58"/>
      <c r="K181" s="59"/>
      <c r="L181" s="60"/>
      <c r="M181" s="57"/>
      <c r="N181" s="58"/>
      <c r="O181" s="59"/>
      <c r="P181" s="60"/>
      <c r="Q181" s="57"/>
      <c r="R181" s="58"/>
      <c r="S181" s="59"/>
      <c r="T181" s="60"/>
      <c r="U181" s="57"/>
      <c r="V181" s="58"/>
      <c r="W181" s="59"/>
      <c r="X181" s="60"/>
      <c r="Y181" s="57"/>
      <c r="Z181" s="58"/>
      <c r="AA181" s="59"/>
      <c r="AB181" s="60"/>
      <c r="AC181" s="57"/>
      <c r="AD181" s="58"/>
      <c r="AE181" s="59"/>
      <c r="AF181" s="60"/>
      <c r="AG181" s="57"/>
      <c r="AH181" s="58"/>
    </row>
    <row r="182" spans="1:34" ht="19.8" x14ac:dyDescent="0.5">
      <c r="A182" s="51">
        <v>32</v>
      </c>
      <c r="B182" s="72" t="s">
        <v>95</v>
      </c>
      <c r="C182" s="180">
        <v>0</v>
      </c>
      <c r="D182" s="54">
        <v>0</v>
      </c>
      <c r="E182" s="180">
        <f t="shared" si="43"/>
        <v>0</v>
      </c>
      <c r="F182" s="54">
        <f t="shared" si="44"/>
        <v>0</v>
      </c>
      <c r="G182" s="59">
        <v>0</v>
      </c>
      <c r="H182" s="60">
        <v>0</v>
      </c>
      <c r="I182" s="57"/>
      <c r="J182" s="58"/>
      <c r="K182" s="59"/>
      <c r="L182" s="60"/>
      <c r="M182" s="57"/>
      <c r="N182" s="58"/>
      <c r="O182" s="59"/>
      <c r="P182" s="60"/>
      <c r="Q182" s="57"/>
      <c r="R182" s="58"/>
      <c r="S182" s="59">
        <v>0</v>
      </c>
      <c r="T182" s="60">
        <v>0</v>
      </c>
      <c r="U182" s="57">
        <v>0</v>
      </c>
      <c r="V182" s="58">
        <v>0</v>
      </c>
      <c r="W182" s="59"/>
      <c r="X182" s="60"/>
      <c r="Y182" s="57"/>
      <c r="Z182" s="58"/>
      <c r="AA182" s="59"/>
      <c r="AB182" s="60"/>
      <c r="AC182" s="57"/>
      <c r="AD182" s="58"/>
      <c r="AE182" s="59">
        <v>0</v>
      </c>
      <c r="AF182" s="60">
        <v>0</v>
      </c>
      <c r="AG182" s="57"/>
      <c r="AH182" s="58"/>
    </row>
    <row r="183" spans="1:34" ht="19.8" x14ac:dyDescent="0.5">
      <c r="A183" s="51">
        <v>33</v>
      </c>
      <c r="B183" s="72" t="s">
        <v>187</v>
      </c>
      <c r="C183" s="180">
        <v>0</v>
      </c>
      <c r="D183" s="54">
        <v>0</v>
      </c>
      <c r="E183" s="180">
        <f t="shared" si="43"/>
        <v>0</v>
      </c>
      <c r="F183" s="54">
        <f t="shared" si="44"/>
        <v>0</v>
      </c>
      <c r="G183" s="59"/>
      <c r="H183" s="60"/>
      <c r="I183" s="57"/>
      <c r="J183" s="58"/>
      <c r="K183" s="59"/>
      <c r="L183" s="60"/>
      <c r="M183" s="57"/>
      <c r="N183" s="58"/>
      <c r="O183" s="59"/>
      <c r="P183" s="60"/>
      <c r="Q183" s="57"/>
      <c r="R183" s="58"/>
      <c r="S183" s="59"/>
      <c r="T183" s="60"/>
      <c r="U183" s="57"/>
      <c r="V183" s="58"/>
      <c r="W183" s="59"/>
      <c r="X183" s="60"/>
      <c r="Y183" s="57"/>
      <c r="Z183" s="58"/>
      <c r="AA183" s="59"/>
      <c r="AB183" s="60"/>
      <c r="AC183" s="57"/>
      <c r="AD183" s="58"/>
      <c r="AE183" s="59"/>
      <c r="AF183" s="60"/>
      <c r="AG183" s="57"/>
      <c r="AH183" s="58"/>
    </row>
    <row r="184" spans="1:34" ht="19.8" x14ac:dyDescent="0.5">
      <c r="A184" s="51">
        <v>34</v>
      </c>
      <c r="B184" s="72" t="s">
        <v>96</v>
      </c>
      <c r="C184" s="180">
        <v>10.75</v>
      </c>
      <c r="D184" s="54">
        <v>4</v>
      </c>
      <c r="E184" s="180">
        <f t="shared" si="43"/>
        <v>10.75</v>
      </c>
      <c r="F184" s="54">
        <f t="shared" si="44"/>
        <v>4</v>
      </c>
      <c r="G184" s="59"/>
      <c r="H184" s="60"/>
      <c r="I184" s="57"/>
      <c r="J184" s="58"/>
      <c r="K184" s="59"/>
      <c r="L184" s="60"/>
      <c r="M184" s="57"/>
      <c r="N184" s="58"/>
      <c r="O184" s="59"/>
      <c r="P184" s="60"/>
      <c r="Q184" s="57"/>
      <c r="R184" s="58"/>
      <c r="S184" s="59"/>
      <c r="T184" s="60"/>
      <c r="U184" s="57">
        <v>7</v>
      </c>
      <c r="V184" s="58">
        <v>1</v>
      </c>
      <c r="W184" s="59"/>
      <c r="X184" s="60"/>
      <c r="Y184" s="57"/>
      <c r="Z184" s="58"/>
      <c r="AA184" s="59"/>
      <c r="AB184" s="60"/>
      <c r="AC184" s="57">
        <v>3.75</v>
      </c>
      <c r="AD184" s="58">
        <v>3</v>
      </c>
      <c r="AE184" s="59"/>
      <c r="AF184" s="60"/>
      <c r="AG184" s="57"/>
      <c r="AH184" s="58"/>
    </row>
    <row r="185" spans="1:34" ht="19.8" x14ac:dyDescent="0.5">
      <c r="A185" s="51">
        <v>35</v>
      </c>
      <c r="B185" s="72" t="s">
        <v>97</v>
      </c>
      <c r="C185" s="180">
        <v>0</v>
      </c>
      <c r="D185" s="54">
        <v>0</v>
      </c>
      <c r="E185" s="180">
        <f t="shared" si="43"/>
        <v>0</v>
      </c>
      <c r="F185" s="54">
        <f t="shared" si="44"/>
        <v>0</v>
      </c>
      <c r="G185" s="59"/>
      <c r="H185" s="60"/>
      <c r="I185" s="57"/>
      <c r="J185" s="58"/>
      <c r="K185" s="59"/>
      <c r="L185" s="60"/>
      <c r="M185" s="57"/>
      <c r="N185" s="58"/>
      <c r="O185" s="59"/>
      <c r="P185" s="60"/>
      <c r="Q185" s="57"/>
      <c r="R185" s="58"/>
      <c r="S185" s="59"/>
      <c r="T185" s="60"/>
      <c r="U185" s="57"/>
      <c r="V185" s="58"/>
      <c r="W185" s="59"/>
      <c r="X185" s="60"/>
      <c r="Y185" s="57"/>
      <c r="Z185" s="58"/>
      <c r="AA185" s="59"/>
      <c r="AB185" s="60"/>
      <c r="AC185" s="57"/>
      <c r="AD185" s="58"/>
      <c r="AE185" s="59"/>
      <c r="AF185" s="60"/>
      <c r="AG185" s="57"/>
      <c r="AH185" s="58"/>
    </row>
    <row r="186" spans="1:34" ht="19.8" x14ac:dyDescent="0.5">
      <c r="A186" s="51">
        <v>36</v>
      </c>
      <c r="B186" s="72" t="s">
        <v>188</v>
      </c>
      <c r="C186" s="180">
        <v>0</v>
      </c>
      <c r="D186" s="54">
        <v>0</v>
      </c>
      <c r="E186" s="180">
        <f t="shared" si="43"/>
        <v>0</v>
      </c>
      <c r="F186" s="54">
        <f t="shared" si="44"/>
        <v>0</v>
      </c>
      <c r="G186" s="59"/>
      <c r="H186" s="60"/>
      <c r="I186" s="57"/>
      <c r="J186" s="58"/>
      <c r="K186" s="59"/>
      <c r="L186" s="60"/>
      <c r="M186" s="57"/>
      <c r="N186" s="58"/>
      <c r="O186" s="59"/>
      <c r="P186" s="60"/>
      <c r="Q186" s="57"/>
      <c r="R186" s="58"/>
      <c r="S186" s="59"/>
      <c r="T186" s="60"/>
      <c r="U186" s="57"/>
      <c r="V186" s="58"/>
      <c r="W186" s="59"/>
      <c r="X186" s="60"/>
      <c r="Y186" s="57"/>
      <c r="Z186" s="58"/>
      <c r="AA186" s="59"/>
      <c r="AB186" s="60"/>
      <c r="AC186" s="57"/>
      <c r="AD186" s="58"/>
      <c r="AE186" s="59"/>
      <c r="AF186" s="60"/>
      <c r="AG186" s="57"/>
      <c r="AH186" s="58"/>
    </row>
    <row r="187" spans="1:34" ht="19.8" x14ac:dyDescent="0.5">
      <c r="A187" s="51">
        <v>37</v>
      </c>
      <c r="B187" s="72" t="s">
        <v>260</v>
      </c>
      <c r="C187" s="180">
        <v>0</v>
      </c>
      <c r="D187" s="54">
        <v>0</v>
      </c>
      <c r="E187" s="180">
        <f t="shared" si="43"/>
        <v>0</v>
      </c>
      <c r="F187" s="54">
        <f t="shared" si="44"/>
        <v>0</v>
      </c>
      <c r="G187" s="59"/>
      <c r="H187" s="60"/>
      <c r="I187" s="57"/>
      <c r="J187" s="58"/>
      <c r="K187" s="59"/>
      <c r="L187" s="60"/>
      <c r="M187" s="57"/>
      <c r="N187" s="58"/>
      <c r="O187" s="59"/>
      <c r="P187" s="60"/>
      <c r="Q187" s="57"/>
      <c r="R187" s="58"/>
      <c r="S187" s="59"/>
      <c r="T187" s="60"/>
      <c r="U187" s="57"/>
      <c r="V187" s="58"/>
      <c r="W187" s="59"/>
      <c r="X187" s="60"/>
      <c r="Y187" s="57"/>
      <c r="Z187" s="58"/>
      <c r="AA187" s="59"/>
      <c r="AB187" s="60"/>
      <c r="AC187" s="57"/>
      <c r="AD187" s="58"/>
      <c r="AE187" s="59"/>
      <c r="AF187" s="60"/>
      <c r="AG187" s="57"/>
      <c r="AH187" s="58"/>
    </row>
    <row r="188" spans="1:34" ht="19.8" x14ac:dyDescent="0.5">
      <c r="A188" s="51">
        <v>38</v>
      </c>
      <c r="B188" s="72" t="s">
        <v>98</v>
      </c>
      <c r="C188" s="180">
        <v>2</v>
      </c>
      <c r="D188" s="54">
        <v>1</v>
      </c>
      <c r="E188" s="180">
        <f t="shared" si="43"/>
        <v>2</v>
      </c>
      <c r="F188" s="54">
        <f t="shared" si="44"/>
        <v>1</v>
      </c>
      <c r="G188" s="59"/>
      <c r="H188" s="60"/>
      <c r="I188" s="57"/>
      <c r="J188" s="58"/>
      <c r="K188" s="59"/>
      <c r="L188" s="60"/>
      <c r="M188" s="57"/>
      <c r="N188" s="58"/>
      <c r="O188" s="59"/>
      <c r="P188" s="60"/>
      <c r="Q188" s="57"/>
      <c r="R188" s="58"/>
      <c r="S188" s="59"/>
      <c r="T188" s="60"/>
      <c r="U188" s="57"/>
      <c r="V188" s="58"/>
      <c r="W188" s="59">
        <v>2</v>
      </c>
      <c r="X188" s="60">
        <v>1</v>
      </c>
      <c r="Y188" s="57"/>
      <c r="Z188" s="58"/>
      <c r="AA188" s="59"/>
      <c r="AB188" s="60"/>
      <c r="AC188" s="57"/>
      <c r="AD188" s="58"/>
      <c r="AE188" s="59"/>
      <c r="AF188" s="60"/>
      <c r="AG188" s="57"/>
      <c r="AH188" s="58"/>
    </row>
    <row r="189" spans="1:34" ht="19.8" x14ac:dyDescent="0.5">
      <c r="A189" s="51">
        <v>39</v>
      </c>
      <c r="B189" s="72" t="s">
        <v>99</v>
      </c>
      <c r="C189" s="180">
        <v>22.38</v>
      </c>
      <c r="D189" s="54">
        <v>9</v>
      </c>
      <c r="E189" s="180">
        <f t="shared" si="43"/>
        <v>22.38</v>
      </c>
      <c r="F189" s="54">
        <f t="shared" si="44"/>
        <v>9</v>
      </c>
      <c r="G189" s="59">
        <v>0.5</v>
      </c>
      <c r="H189" s="60">
        <v>1</v>
      </c>
      <c r="I189" s="57">
        <v>1.75</v>
      </c>
      <c r="J189" s="58">
        <v>1</v>
      </c>
      <c r="K189" s="59">
        <v>9</v>
      </c>
      <c r="L189" s="60">
        <v>1</v>
      </c>
      <c r="M189" s="57"/>
      <c r="N189" s="58"/>
      <c r="O189" s="59"/>
      <c r="P189" s="60"/>
      <c r="Q189" s="57"/>
      <c r="R189" s="58"/>
      <c r="S189" s="59">
        <v>6.63</v>
      </c>
      <c r="T189" s="60">
        <v>2</v>
      </c>
      <c r="U189" s="57"/>
      <c r="V189" s="58"/>
      <c r="W189" s="59">
        <v>2</v>
      </c>
      <c r="X189" s="60">
        <v>1</v>
      </c>
      <c r="Y189" s="57">
        <v>1</v>
      </c>
      <c r="Z189" s="58">
        <v>1</v>
      </c>
      <c r="AA189" s="59"/>
      <c r="AB189" s="60"/>
      <c r="AC189" s="57">
        <v>1</v>
      </c>
      <c r="AD189" s="58">
        <v>1</v>
      </c>
      <c r="AE189" s="59">
        <v>0.5</v>
      </c>
      <c r="AF189" s="60">
        <v>1</v>
      </c>
      <c r="AG189" s="57"/>
      <c r="AH189" s="58"/>
    </row>
    <row r="190" spans="1:34" ht="19.8" x14ac:dyDescent="0.5">
      <c r="A190" s="51">
        <v>40</v>
      </c>
      <c r="B190" s="72" t="s">
        <v>189</v>
      </c>
      <c r="C190" s="180">
        <v>0</v>
      </c>
      <c r="D190" s="54">
        <v>0</v>
      </c>
      <c r="E190" s="180">
        <f t="shared" si="43"/>
        <v>0</v>
      </c>
      <c r="F190" s="54">
        <f t="shared" si="44"/>
        <v>0</v>
      </c>
      <c r="G190" s="59"/>
      <c r="H190" s="60"/>
      <c r="I190" s="57"/>
      <c r="J190" s="58"/>
      <c r="K190" s="59"/>
      <c r="L190" s="60"/>
      <c r="M190" s="57"/>
      <c r="N190" s="58"/>
      <c r="O190" s="59"/>
      <c r="P190" s="60"/>
      <c r="Q190" s="57"/>
      <c r="R190" s="58"/>
      <c r="S190" s="59"/>
      <c r="T190" s="60"/>
      <c r="U190" s="57"/>
      <c r="V190" s="58"/>
      <c r="W190" s="59"/>
      <c r="X190" s="60"/>
      <c r="Y190" s="57"/>
      <c r="Z190" s="58"/>
      <c r="AA190" s="59"/>
      <c r="AB190" s="60"/>
      <c r="AC190" s="57"/>
      <c r="AD190" s="58"/>
      <c r="AE190" s="59"/>
      <c r="AF190" s="60"/>
      <c r="AG190" s="57"/>
      <c r="AH190" s="58"/>
    </row>
    <row r="191" spans="1:34" ht="19.8" x14ac:dyDescent="0.5">
      <c r="A191" s="51">
        <v>41</v>
      </c>
      <c r="B191" s="72" t="s">
        <v>81</v>
      </c>
      <c r="C191" s="180">
        <v>0</v>
      </c>
      <c r="D191" s="54">
        <v>0</v>
      </c>
      <c r="E191" s="180">
        <f t="shared" si="43"/>
        <v>0</v>
      </c>
      <c r="F191" s="54">
        <f t="shared" si="44"/>
        <v>0</v>
      </c>
      <c r="G191" s="59"/>
      <c r="H191" s="60"/>
      <c r="I191" s="57"/>
      <c r="J191" s="58"/>
      <c r="K191" s="59"/>
      <c r="L191" s="60"/>
      <c r="M191" s="57"/>
      <c r="N191" s="58"/>
      <c r="O191" s="59"/>
      <c r="P191" s="60"/>
      <c r="Q191" s="57"/>
      <c r="R191" s="58"/>
      <c r="S191" s="59"/>
      <c r="T191" s="60"/>
      <c r="U191" s="57"/>
      <c r="V191" s="58"/>
      <c r="W191" s="59"/>
      <c r="X191" s="60"/>
      <c r="Y191" s="57"/>
      <c r="Z191" s="58"/>
      <c r="AA191" s="59"/>
      <c r="AB191" s="60"/>
      <c r="AC191" s="57"/>
      <c r="AD191" s="58"/>
      <c r="AE191" s="59"/>
      <c r="AF191" s="60"/>
      <c r="AG191" s="57">
        <v>0</v>
      </c>
      <c r="AH191" s="58">
        <v>0</v>
      </c>
    </row>
    <row r="192" spans="1:34" ht="19.8" x14ac:dyDescent="0.5">
      <c r="A192" s="51">
        <v>42</v>
      </c>
      <c r="B192" s="72" t="s">
        <v>264</v>
      </c>
      <c r="C192" s="180">
        <v>0</v>
      </c>
      <c r="D192" s="54">
        <v>0</v>
      </c>
      <c r="E192" s="180">
        <f t="shared" si="43"/>
        <v>0</v>
      </c>
      <c r="F192" s="54">
        <f t="shared" si="44"/>
        <v>0</v>
      </c>
      <c r="G192" s="59"/>
      <c r="H192" s="60"/>
      <c r="I192" s="57"/>
      <c r="J192" s="58"/>
      <c r="K192" s="59"/>
      <c r="L192" s="60"/>
      <c r="M192" s="57"/>
      <c r="N192" s="58"/>
      <c r="O192" s="59"/>
      <c r="P192" s="60"/>
      <c r="Q192" s="57"/>
      <c r="R192" s="58"/>
      <c r="S192" s="59"/>
      <c r="T192" s="60"/>
      <c r="U192" s="57"/>
      <c r="V192" s="58"/>
      <c r="W192" s="59"/>
      <c r="X192" s="60"/>
      <c r="Y192" s="57"/>
      <c r="Z192" s="58"/>
      <c r="AA192" s="59"/>
      <c r="AB192" s="60"/>
      <c r="AC192" s="57"/>
      <c r="AD192" s="58"/>
      <c r="AE192" s="59"/>
      <c r="AF192" s="60"/>
      <c r="AG192" s="57"/>
      <c r="AH192" s="58"/>
    </row>
    <row r="193" spans="1:34" ht="19.8" x14ac:dyDescent="0.5">
      <c r="A193" s="51">
        <v>43</v>
      </c>
      <c r="B193" s="72" t="s">
        <v>100</v>
      </c>
      <c r="C193" s="180">
        <v>0</v>
      </c>
      <c r="D193" s="54">
        <v>0</v>
      </c>
      <c r="E193" s="180">
        <f t="shared" si="43"/>
        <v>0</v>
      </c>
      <c r="F193" s="54">
        <f t="shared" si="44"/>
        <v>0</v>
      </c>
      <c r="G193" s="59"/>
      <c r="H193" s="60"/>
      <c r="I193" s="57"/>
      <c r="J193" s="58"/>
      <c r="K193" s="59"/>
      <c r="L193" s="60"/>
      <c r="M193" s="57"/>
      <c r="N193" s="58"/>
      <c r="O193" s="59"/>
      <c r="P193" s="60"/>
      <c r="Q193" s="57"/>
      <c r="R193" s="58"/>
      <c r="S193" s="59"/>
      <c r="T193" s="60"/>
      <c r="U193" s="57"/>
      <c r="V193" s="58"/>
      <c r="W193" s="59">
        <v>0</v>
      </c>
      <c r="X193" s="60">
        <v>0</v>
      </c>
      <c r="Y193" s="57"/>
      <c r="Z193" s="58"/>
      <c r="AA193" s="59"/>
      <c r="AB193" s="60"/>
      <c r="AC193" s="57"/>
      <c r="AD193" s="58"/>
      <c r="AE193" s="59"/>
      <c r="AF193" s="60"/>
      <c r="AG193" s="57"/>
      <c r="AH193" s="58"/>
    </row>
    <row r="194" spans="1:34" ht="20.399999999999999" thickBot="1" x14ac:dyDescent="0.55000000000000004">
      <c r="A194" s="51">
        <v>44</v>
      </c>
      <c r="B194" s="72" t="s">
        <v>102</v>
      </c>
      <c r="C194" s="180">
        <v>2.08</v>
      </c>
      <c r="D194" s="54">
        <v>1</v>
      </c>
      <c r="E194" s="180">
        <f t="shared" si="43"/>
        <v>2.08</v>
      </c>
      <c r="F194" s="54">
        <f t="shared" si="44"/>
        <v>1</v>
      </c>
      <c r="G194" s="59"/>
      <c r="H194" s="60"/>
      <c r="I194" s="57"/>
      <c r="J194" s="58"/>
      <c r="K194" s="59"/>
      <c r="L194" s="60"/>
      <c r="M194" s="57"/>
      <c r="N194" s="58"/>
      <c r="O194" s="59"/>
      <c r="P194" s="60"/>
      <c r="Q194" s="57"/>
      <c r="R194" s="58"/>
      <c r="S194" s="59">
        <v>0</v>
      </c>
      <c r="T194" s="60">
        <v>0</v>
      </c>
      <c r="U194" s="57"/>
      <c r="V194" s="58"/>
      <c r="W194" s="59"/>
      <c r="X194" s="60"/>
      <c r="Y194" s="57"/>
      <c r="Z194" s="58"/>
      <c r="AA194" s="59">
        <v>2.08</v>
      </c>
      <c r="AB194" s="60">
        <v>1</v>
      </c>
      <c r="AC194" s="57"/>
      <c r="AD194" s="58"/>
      <c r="AE194" s="59"/>
      <c r="AF194" s="60"/>
      <c r="AG194" s="57"/>
      <c r="AH194" s="58"/>
    </row>
    <row r="195" spans="1:34" ht="21.6" thickTop="1" thickBot="1" x14ac:dyDescent="0.6">
      <c r="A195" s="245" t="s">
        <v>1</v>
      </c>
      <c r="B195" s="246"/>
      <c r="C195" s="183">
        <v>2249.1299999999997</v>
      </c>
      <c r="D195" s="80">
        <v>954</v>
      </c>
      <c r="E195" s="183">
        <f>SUM(E151:E194)</f>
        <v>2137.5300000000002</v>
      </c>
      <c r="F195" s="80">
        <f t="shared" ref="F195:AH195" si="45">SUM(F151:F194)</f>
        <v>922</v>
      </c>
      <c r="G195" s="113">
        <f t="shared" si="45"/>
        <v>19.07</v>
      </c>
      <c r="H195" s="113">
        <f t="shared" si="45"/>
        <v>12</v>
      </c>
      <c r="I195" s="111">
        <f t="shared" si="45"/>
        <v>129.44999999999999</v>
      </c>
      <c r="J195" s="111">
        <f t="shared" si="45"/>
        <v>61</v>
      </c>
      <c r="K195" s="113">
        <f t="shared" si="45"/>
        <v>64</v>
      </c>
      <c r="L195" s="113">
        <f t="shared" si="45"/>
        <v>13</v>
      </c>
      <c r="M195" s="111">
        <f t="shared" si="45"/>
        <v>129.85</v>
      </c>
      <c r="N195" s="111">
        <f t="shared" si="45"/>
        <v>51</v>
      </c>
      <c r="O195" s="113">
        <f t="shared" si="45"/>
        <v>38.380000000000003</v>
      </c>
      <c r="P195" s="113">
        <f t="shared" si="45"/>
        <v>27</v>
      </c>
      <c r="Q195" s="111">
        <f t="shared" si="45"/>
        <v>28.75</v>
      </c>
      <c r="R195" s="111">
        <f t="shared" si="45"/>
        <v>21</v>
      </c>
      <c r="S195" s="113">
        <f t="shared" si="45"/>
        <v>280.75</v>
      </c>
      <c r="T195" s="113">
        <f t="shared" si="45"/>
        <v>125</v>
      </c>
      <c r="U195" s="111">
        <f t="shared" si="45"/>
        <v>243.85000000000002</v>
      </c>
      <c r="V195" s="111">
        <f t="shared" si="45"/>
        <v>57</v>
      </c>
      <c r="W195" s="113">
        <f t="shared" ref="W195:Z195" si="46">SUM(W151:W194)</f>
        <v>219.42999999999998</v>
      </c>
      <c r="X195" s="113">
        <f t="shared" si="46"/>
        <v>94</v>
      </c>
      <c r="Y195" s="111">
        <f t="shared" si="46"/>
        <v>268.85000000000002</v>
      </c>
      <c r="Z195" s="111">
        <f t="shared" si="46"/>
        <v>153</v>
      </c>
      <c r="AA195" s="113">
        <f t="shared" ref="AA195:AD195" si="47">SUM(AA151:AA194)</f>
        <v>79.58</v>
      </c>
      <c r="AB195" s="113">
        <f t="shared" si="47"/>
        <v>46</v>
      </c>
      <c r="AC195" s="111">
        <f t="shared" si="47"/>
        <v>112</v>
      </c>
      <c r="AD195" s="111">
        <f t="shared" si="47"/>
        <v>41</v>
      </c>
      <c r="AE195" s="113">
        <f t="shared" si="45"/>
        <v>365.56999999999994</v>
      </c>
      <c r="AF195" s="113">
        <f t="shared" si="45"/>
        <v>178</v>
      </c>
      <c r="AG195" s="111">
        <f t="shared" si="45"/>
        <v>158</v>
      </c>
      <c r="AH195" s="111">
        <f t="shared" si="45"/>
        <v>43</v>
      </c>
    </row>
    <row r="196" spans="1:34" ht="21" thickTop="1" x14ac:dyDescent="0.55000000000000004">
      <c r="A196" s="73"/>
      <c r="B196" s="74" t="s">
        <v>103</v>
      </c>
      <c r="C196" s="184"/>
      <c r="D196" s="82"/>
      <c r="E196" s="184"/>
      <c r="F196" s="82"/>
      <c r="G196" s="101"/>
      <c r="H196" s="102"/>
      <c r="I196" s="105"/>
      <c r="J196" s="106"/>
      <c r="K196" s="101"/>
      <c r="L196" s="102"/>
      <c r="M196" s="105"/>
      <c r="N196" s="106"/>
      <c r="O196" s="101"/>
      <c r="P196" s="102"/>
      <c r="Q196" s="105"/>
      <c r="R196" s="106"/>
      <c r="S196" s="101"/>
      <c r="T196" s="102"/>
      <c r="U196" s="105"/>
      <c r="V196" s="106"/>
      <c r="W196" s="101"/>
      <c r="X196" s="102"/>
      <c r="Y196" s="105"/>
      <c r="Z196" s="106"/>
      <c r="AA196" s="101"/>
      <c r="AB196" s="102"/>
      <c r="AC196" s="105"/>
      <c r="AD196" s="106"/>
      <c r="AE196" s="101"/>
      <c r="AF196" s="102"/>
      <c r="AG196" s="105"/>
      <c r="AH196" s="106"/>
    </row>
    <row r="197" spans="1:34" ht="19.8" x14ac:dyDescent="0.5">
      <c r="A197" s="51">
        <v>1</v>
      </c>
      <c r="B197" s="72" t="s">
        <v>163</v>
      </c>
      <c r="C197" s="180">
        <v>0</v>
      </c>
      <c r="D197" s="54">
        <v>0</v>
      </c>
      <c r="E197" s="180">
        <f t="shared" ref="E197" si="48">G197+I197+K197+M197+O197+Q197+S197+W197+Y197+AA197+AC197+U197+AE197+AG197</f>
        <v>0</v>
      </c>
      <c r="F197" s="54">
        <f t="shared" ref="F197" si="49">H197+J197+L197+N197+P197+R197+T197+X197+Z197+AB197+AD197+V197+AF197+AH197</f>
        <v>0</v>
      </c>
      <c r="G197" s="59"/>
      <c r="H197" s="60"/>
      <c r="I197" s="57"/>
      <c r="J197" s="58"/>
      <c r="K197" s="59"/>
      <c r="L197" s="60"/>
      <c r="M197" s="83"/>
      <c r="N197" s="84"/>
      <c r="O197" s="59"/>
      <c r="P197" s="60"/>
      <c r="Q197" s="57"/>
      <c r="R197" s="58"/>
      <c r="S197" s="59"/>
      <c r="T197" s="60"/>
      <c r="U197" s="57"/>
      <c r="V197" s="58"/>
      <c r="W197" s="59"/>
      <c r="X197" s="60"/>
      <c r="Y197" s="57"/>
      <c r="Z197" s="58"/>
      <c r="AA197" s="59"/>
      <c r="AB197" s="60"/>
      <c r="AC197" s="57"/>
      <c r="AD197" s="58"/>
      <c r="AE197" s="59"/>
      <c r="AF197" s="60"/>
      <c r="AG197" s="57"/>
      <c r="AH197" s="58"/>
    </row>
    <row r="198" spans="1:34" ht="19.8" x14ac:dyDescent="0.5">
      <c r="A198" s="51">
        <v>2</v>
      </c>
      <c r="B198" s="72" t="s">
        <v>104</v>
      </c>
      <c r="C198" s="180">
        <v>0</v>
      </c>
      <c r="D198" s="54">
        <v>0</v>
      </c>
      <c r="E198" s="180">
        <f t="shared" ref="E198:E215" si="50">G198+I198+K198+M198+O198+Q198+S198+W198+Y198+AA198+AC198+U198+AE198+AG198</f>
        <v>0</v>
      </c>
      <c r="F198" s="54">
        <f t="shared" ref="F198:F215" si="51">H198+J198+L198+N198+P198+R198+T198+X198+Z198+AB198+AD198+V198+AF198+AH198</f>
        <v>0</v>
      </c>
      <c r="G198" s="59"/>
      <c r="H198" s="60"/>
      <c r="I198" s="57"/>
      <c r="J198" s="58"/>
      <c r="K198" s="59"/>
      <c r="L198" s="60"/>
      <c r="M198" s="83"/>
      <c r="N198" s="84"/>
      <c r="O198" s="59"/>
      <c r="P198" s="60"/>
      <c r="Q198" s="57"/>
      <c r="R198" s="58"/>
      <c r="S198" s="59"/>
      <c r="T198" s="60"/>
      <c r="U198" s="57"/>
      <c r="V198" s="58"/>
      <c r="W198" s="59"/>
      <c r="X198" s="60"/>
      <c r="Y198" s="57"/>
      <c r="Z198" s="58"/>
      <c r="AA198" s="59"/>
      <c r="AB198" s="60"/>
      <c r="AC198" s="57"/>
      <c r="AD198" s="58"/>
      <c r="AE198" s="59"/>
      <c r="AF198" s="60"/>
      <c r="AG198" s="57"/>
      <c r="AH198" s="58"/>
    </row>
    <row r="199" spans="1:34" ht="19.8" x14ac:dyDescent="0.5">
      <c r="A199" s="51">
        <v>3</v>
      </c>
      <c r="B199" s="72" t="s">
        <v>105</v>
      </c>
      <c r="C199" s="180">
        <v>3.52</v>
      </c>
      <c r="D199" s="54">
        <v>2</v>
      </c>
      <c r="E199" s="180">
        <f t="shared" si="50"/>
        <v>3.52</v>
      </c>
      <c r="F199" s="54">
        <f t="shared" si="51"/>
        <v>2</v>
      </c>
      <c r="G199" s="59"/>
      <c r="H199" s="60"/>
      <c r="I199" s="57"/>
      <c r="J199" s="58"/>
      <c r="K199" s="59"/>
      <c r="L199" s="60"/>
      <c r="M199" s="83"/>
      <c r="N199" s="84"/>
      <c r="O199" s="59"/>
      <c r="P199" s="60"/>
      <c r="Q199" s="57"/>
      <c r="R199" s="58"/>
      <c r="S199" s="59"/>
      <c r="T199" s="60"/>
      <c r="U199" s="57"/>
      <c r="V199" s="58"/>
      <c r="W199" s="59"/>
      <c r="X199" s="60"/>
      <c r="Y199" s="57">
        <v>2</v>
      </c>
      <c r="Z199" s="58">
        <v>1</v>
      </c>
      <c r="AA199" s="59"/>
      <c r="AB199" s="60"/>
      <c r="AC199" s="57"/>
      <c r="AD199" s="58"/>
      <c r="AE199" s="59">
        <v>1.52</v>
      </c>
      <c r="AF199" s="60">
        <v>1</v>
      </c>
      <c r="AG199" s="57"/>
      <c r="AH199" s="58"/>
    </row>
    <row r="200" spans="1:34" ht="19.8" x14ac:dyDescent="0.5">
      <c r="A200" s="51">
        <v>4</v>
      </c>
      <c r="B200" s="72" t="s">
        <v>172</v>
      </c>
      <c r="C200" s="180">
        <v>263.95999999999998</v>
      </c>
      <c r="D200" s="54">
        <v>2</v>
      </c>
      <c r="E200" s="180">
        <f t="shared" si="50"/>
        <v>263.95999999999998</v>
      </c>
      <c r="F200" s="54">
        <f t="shared" si="51"/>
        <v>2</v>
      </c>
      <c r="G200" s="59"/>
      <c r="H200" s="60"/>
      <c r="I200" s="57">
        <v>61.21</v>
      </c>
      <c r="J200" s="58">
        <v>1</v>
      </c>
      <c r="K200" s="59"/>
      <c r="L200" s="60"/>
      <c r="M200" s="83"/>
      <c r="N200" s="84"/>
      <c r="O200" s="59"/>
      <c r="P200" s="60"/>
      <c r="Q200" s="57"/>
      <c r="R200" s="58"/>
      <c r="S200" s="59"/>
      <c r="T200" s="60"/>
      <c r="U200" s="57"/>
      <c r="V200" s="58"/>
      <c r="W200" s="59"/>
      <c r="X200" s="60"/>
      <c r="Y200" s="57"/>
      <c r="Z200" s="58"/>
      <c r="AA200" s="59"/>
      <c r="AB200" s="60"/>
      <c r="AC200" s="57">
        <v>202.75</v>
      </c>
      <c r="AD200" s="58">
        <v>1</v>
      </c>
      <c r="AE200" s="59"/>
      <c r="AF200" s="60"/>
      <c r="AG200" s="57"/>
      <c r="AH200" s="58"/>
    </row>
    <row r="201" spans="1:34" ht="19.8" x14ac:dyDescent="0.5">
      <c r="A201" s="51">
        <v>5</v>
      </c>
      <c r="B201" s="72" t="s">
        <v>106</v>
      </c>
      <c r="C201" s="180">
        <v>25.71</v>
      </c>
      <c r="D201" s="54">
        <v>3</v>
      </c>
      <c r="E201" s="180">
        <f t="shared" si="50"/>
        <v>25.71</v>
      </c>
      <c r="F201" s="54">
        <f t="shared" si="51"/>
        <v>3</v>
      </c>
      <c r="G201" s="59"/>
      <c r="H201" s="60"/>
      <c r="I201" s="57"/>
      <c r="J201" s="58"/>
      <c r="K201" s="59"/>
      <c r="L201" s="60"/>
      <c r="M201" s="83"/>
      <c r="N201" s="84"/>
      <c r="O201" s="59"/>
      <c r="P201" s="60"/>
      <c r="Q201" s="57"/>
      <c r="R201" s="58"/>
      <c r="S201" s="59">
        <v>18.21</v>
      </c>
      <c r="T201" s="60">
        <v>2</v>
      </c>
      <c r="U201" s="57"/>
      <c r="V201" s="58"/>
      <c r="W201" s="59">
        <v>7.5</v>
      </c>
      <c r="X201" s="60">
        <v>1</v>
      </c>
      <c r="Y201" s="57"/>
      <c r="Z201" s="58"/>
      <c r="AA201" s="59"/>
      <c r="AB201" s="60"/>
      <c r="AC201" s="57"/>
      <c r="AD201" s="58"/>
      <c r="AE201" s="59"/>
      <c r="AF201" s="60"/>
      <c r="AG201" s="57"/>
      <c r="AH201" s="58"/>
    </row>
    <row r="202" spans="1:34" ht="19.8" x14ac:dyDescent="0.5">
      <c r="A202" s="51">
        <v>6</v>
      </c>
      <c r="B202" s="72" t="s">
        <v>107</v>
      </c>
      <c r="C202" s="180">
        <v>253.98000000000002</v>
      </c>
      <c r="D202" s="54">
        <v>92</v>
      </c>
      <c r="E202" s="180">
        <f t="shared" si="50"/>
        <v>252.17000000000002</v>
      </c>
      <c r="F202" s="54">
        <f t="shared" si="51"/>
        <v>92</v>
      </c>
      <c r="G202" s="59">
        <v>6</v>
      </c>
      <c r="H202" s="60">
        <v>2</v>
      </c>
      <c r="I202" s="57">
        <v>8.75</v>
      </c>
      <c r="J202" s="58">
        <v>4</v>
      </c>
      <c r="K202" s="59">
        <v>14</v>
      </c>
      <c r="L202" s="60">
        <v>2</v>
      </c>
      <c r="M202" s="83">
        <v>31</v>
      </c>
      <c r="N202" s="84">
        <v>11</v>
      </c>
      <c r="O202" s="59">
        <v>1</v>
      </c>
      <c r="P202" s="60">
        <v>1</v>
      </c>
      <c r="Q202" s="57">
        <v>3</v>
      </c>
      <c r="R202" s="58">
        <v>1</v>
      </c>
      <c r="S202" s="59">
        <v>37.5</v>
      </c>
      <c r="T202" s="60">
        <v>24</v>
      </c>
      <c r="U202" s="57">
        <v>29.15</v>
      </c>
      <c r="V202" s="58">
        <v>5</v>
      </c>
      <c r="W202" s="59">
        <v>55</v>
      </c>
      <c r="X202" s="60">
        <v>17</v>
      </c>
      <c r="Y202" s="57">
        <v>22.75</v>
      </c>
      <c r="Z202" s="58">
        <v>9</v>
      </c>
      <c r="AA202" s="59">
        <v>5</v>
      </c>
      <c r="AB202" s="60">
        <v>1</v>
      </c>
      <c r="AC202" s="57">
        <v>1.5</v>
      </c>
      <c r="AD202" s="58">
        <v>1</v>
      </c>
      <c r="AE202" s="59">
        <v>33.520000000000003</v>
      </c>
      <c r="AF202" s="60">
        <v>13</v>
      </c>
      <c r="AG202" s="57">
        <v>4</v>
      </c>
      <c r="AH202" s="58">
        <v>1</v>
      </c>
    </row>
    <row r="203" spans="1:34" ht="19.8" x14ac:dyDescent="0.5">
      <c r="A203" s="51">
        <v>7</v>
      </c>
      <c r="B203" s="72" t="s">
        <v>108</v>
      </c>
      <c r="C203" s="180">
        <v>0</v>
      </c>
      <c r="D203" s="54">
        <v>0</v>
      </c>
      <c r="E203" s="180">
        <f t="shared" si="50"/>
        <v>0</v>
      </c>
      <c r="F203" s="54">
        <f t="shared" si="51"/>
        <v>0</v>
      </c>
      <c r="G203" s="59"/>
      <c r="H203" s="60"/>
      <c r="I203" s="57"/>
      <c r="J203" s="58"/>
      <c r="K203" s="59"/>
      <c r="L203" s="60"/>
      <c r="M203" s="83"/>
      <c r="N203" s="84"/>
      <c r="O203" s="59"/>
      <c r="P203" s="60"/>
      <c r="Q203" s="57"/>
      <c r="R203" s="58"/>
      <c r="S203" s="59"/>
      <c r="T203" s="60"/>
      <c r="U203" s="57"/>
      <c r="V203" s="58"/>
      <c r="W203" s="59"/>
      <c r="X203" s="60"/>
      <c r="Y203" s="57"/>
      <c r="Z203" s="58"/>
      <c r="AA203" s="59"/>
      <c r="AB203" s="60"/>
      <c r="AC203" s="57"/>
      <c r="AD203" s="58"/>
      <c r="AE203" s="59"/>
      <c r="AF203" s="60"/>
      <c r="AG203" s="57"/>
      <c r="AH203" s="58"/>
    </row>
    <row r="204" spans="1:34" ht="19.8" x14ac:dyDescent="0.5">
      <c r="A204" s="51">
        <v>8</v>
      </c>
      <c r="B204" s="72" t="s">
        <v>109</v>
      </c>
      <c r="C204" s="180">
        <v>29.5</v>
      </c>
      <c r="D204" s="54">
        <v>4</v>
      </c>
      <c r="E204" s="180">
        <f t="shared" si="50"/>
        <v>29.5</v>
      </c>
      <c r="F204" s="54">
        <f t="shared" si="51"/>
        <v>4</v>
      </c>
      <c r="G204" s="59">
        <v>1</v>
      </c>
      <c r="H204" s="60">
        <v>1</v>
      </c>
      <c r="I204" s="57"/>
      <c r="J204" s="58"/>
      <c r="K204" s="59"/>
      <c r="L204" s="60"/>
      <c r="M204" s="83"/>
      <c r="N204" s="84"/>
      <c r="O204" s="59"/>
      <c r="P204" s="60"/>
      <c r="Q204" s="57"/>
      <c r="R204" s="58"/>
      <c r="S204" s="59"/>
      <c r="T204" s="60"/>
      <c r="U204" s="57"/>
      <c r="V204" s="58"/>
      <c r="W204" s="59">
        <v>6.25</v>
      </c>
      <c r="X204" s="60">
        <v>1</v>
      </c>
      <c r="Y204" s="57">
        <v>2.25</v>
      </c>
      <c r="Z204" s="58">
        <v>1</v>
      </c>
      <c r="AA204" s="59">
        <v>20</v>
      </c>
      <c r="AB204" s="60">
        <v>1</v>
      </c>
      <c r="AC204" s="57"/>
      <c r="AD204" s="58"/>
      <c r="AE204" s="59"/>
      <c r="AF204" s="60"/>
      <c r="AG204" s="57"/>
      <c r="AH204" s="58"/>
    </row>
    <row r="205" spans="1:34" ht="19.8" x14ac:dyDescent="0.5">
      <c r="A205" s="51">
        <v>9</v>
      </c>
      <c r="B205" s="72" t="s">
        <v>173</v>
      </c>
      <c r="C205" s="180">
        <v>0</v>
      </c>
      <c r="D205" s="54">
        <v>0</v>
      </c>
      <c r="E205" s="180">
        <f t="shared" si="50"/>
        <v>0</v>
      </c>
      <c r="F205" s="54">
        <f t="shared" si="51"/>
        <v>0</v>
      </c>
      <c r="G205" s="59"/>
      <c r="H205" s="60"/>
      <c r="I205" s="57"/>
      <c r="J205" s="58"/>
      <c r="K205" s="59"/>
      <c r="L205" s="60"/>
      <c r="M205" s="83"/>
      <c r="N205" s="84"/>
      <c r="O205" s="59"/>
      <c r="P205" s="60"/>
      <c r="Q205" s="57"/>
      <c r="R205" s="58"/>
      <c r="S205" s="59"/>
      <c r="T205" s="60"/>
      <c r="U205" s="57"/>
      <c r="V205" s="58"/>
      <c r="W205" s="59"/>
      <c r="X205" s="60"/>
      <c r="Y205" s="57"/>
      <c r="Z205" s="58"/>
      <c r="AA205" s="59"/>
      <c r="AB205" s="60"/>
      <c r="AC205" s="57"/>
      <c r="AD205" s="58"/>
      <c r="AE205" s="59"/>
      <c r="AF205" s="60"/>
      <c r="AG205" s="57"/>
      <c r="AH205" s="58"/>
    </row>
    <row r="206" spans="1:34" ht="19.8" x14ac:dyDescent="0.5">
      <c r="A206" s="51">
        <v>10</v>
      </c>
      <c r="B206" s="72" t="s">
        <v>111</v>
      </c>
      <c r="C206" s="180">
        <v>0</v>
      </c>
      <c r="D206" s="54">
        <v>0</v>
      </c>
      <c r="E206" s="180">
        <f t="shared" si="50"/>
        <v>0</v>
      </c>
      <c r="F206" s="54">
        <f t="shared" si="51"/>
        <v>0</v>
      </c>
      <c r="G206" s="59"/>
      <c r="H206" s="60"/>
      <c r="I206" s="57"/>
      <c r="J206" s="58"/>
      <c r="K206" s="59">
        <v>0</v>
      </c>
      <c r="L206" s="60">
        <v>0</v>
      </c>
      <c r="M206" s="83"/>
      <c r="N206" s="84"/>
      <c r="O206" s="59"/>
      <c r="P206" s="60"/>
      <c r="Q206" s="57"/>
      <c r="R206" s="58"/>
      <c r="S206" s="59"/>
      <c r="T206" s="60"/>
      <c r="U206" s="57">
        <v>0</v>
      </c>
      <c r="V206" s="58">
        <v>0</v>
      </c>
      <c r="W206" s="59">
        <v>0</v>
      </c>
      <c r="X206" s="60">
        <v>0</v>
      </c>
      <c r="Y206" s="57"/>
      <c r="Z206" s="58"/>
      <c r="AA206" s="59"/>
      <c r="AB206" s="60"/>
      <c r="AC206" s="57">
        <v>0</v>
      </c>
      <c r="AD206" s="58">
        <v>0</v>
      </c>
      <c r="AE206" s="59"/>
      <c r="AF206" s="60"/>
      <c r="AG206" s="57"/>
      <c r="AH206" s="58"/>
    </row>
    <row r="207" spans="1:34" ht="19.8" x14ac:dyDescent="0.5">
      <c r="A207" s="51">
        <v>11</v>
      </c>
      <c r="B207" s="72" t="s">
        <v>174</v>
      </c>
      <c r="C207" s="180">
        <v>0</v>
      </c>
      <c r="D207" s="54">
        <v>0</v>
      </c>
      <c r="E207" s="180">
        <f t="shared" si="50"/>
        <v>0</v>
      </c>
      <c r="F207" s="54">
        <f t="shared" si="51"/>
        <v>0</v>
      </c>
      <c r="G207" s="59"/>
      <c r="H207" s="60"/>
      <c r="I207" s="57"/>
      <c r="J207" s="58"/>
      <c r="K207" s="59"/>
      <c r="L207" s="60"/>
      <c r="M207" s="83"/>
      <c r="N207" s="84"/>
      <c r="O207" s="59"/>
      <c r="P207" s="60"/>
      <c r="Q207" s="57"/>
      <c r="R207" s="58"/>
      <c r="S207" s="59"/>
      <c r="T207" s="60"/>
      <c r="U207" s="57"/>
      <c r="V207" s="58"/>
      <c r="W207" s="59"/>
      <c r="X207" s="60"/>
      <c r="Y207" s="57"/>
      <c r="Z207" s="58"/>
      <c r="AA207" s="59"/>
      <c r="AB207" s="60"/>
      <c r="AC207" s="57"/>
      <c r="AD207" s="58"/>
      <c r="AE207" s="59"/>
      <c r="AF207" s="60"/>
      <c r="AG207" s="57"/>
      <c r="AH207" s="58"/>
    </row>
    <row r="208" spans="1:34" ht="19.8" x14ac:dyDescent="0.5">
      <c r="A208" s="51">
        <v>12</v>
      </c>
      <c r="B208" s="72" t="s">
        <v>112</v>
      </c>
      <c r="C208" s="180">
        <v>0</v>
      </c>
      <c r="D208" s="54">
        <v>0</v>
      </c>
      <c r="E208" s="180">
        <f t="shared" si="50"/>
        <v>0</v>
      </c>
      <c r="F208" s="54">
        <f t="shared" si="51"/>
        <v>0</v>
      </c>
      <c r="G208" s="59"/>
      <c r="H208" s="60"/>
      <c r="I208" s="57"/>
      <c r="J208" s="58"/>
      <c r="K208" s="59"/>
      <c r="L208" s="60"/>
      <c r="M208" s="83"/>
      <c r="N208" s="84"/>
      <c r="O208" s="59"/>
      <c r="P208" s="60"/>
      <c r="Q208" s="57"/>
      <c r="R208" s="58"/>
      <c r="S208" s="59"/>
      <c r="T208" s="60"/>
      <c r="U208" s="57"/>
      <c r="V208" s="58"/>
      <c r="W208" s="59"/>
      <c r="X208" s="60"/>
      <c r="Y208" s="57"/>
      <c r="Z208" s="58"/>
      <c r="AA208" s="59"/>
      <c r="AB208" s="60"/>
      <c r="AC208" s="57"/>
      <c r="AD208" s="58"/>
      <c r="AE208" s="59"/>
      <c r="AF208" s="60"/>
      <c r="AG208" s="57"/>
      <c r="AH208" s="58"/>
    </row>
    <row r="209" spans="1:34" ht="19.8" x14ac:dyDescent="0.5">
      <c r="A209" s="51">
        <v>13</v>
      </c>
      <c r="B209" s="72" t="s">
        <v>175</v>
      </c>
      <c r="C209" s="180">
        <v>0</v>
      </c>
      <c r="D209" s="54">
        <v>0</v>
      </c>
      <c r="E209" s="180">
        <f t="shared" si="50"/>
        <v>0</v>
      </c>
      <c r="F209" s="54">
        <f t="shared" si="51"/>
        <v>0</v>
      </c>
      <c r="G209" s="59"/>
      <c r="H209" s="60"/>
      <c r="I209" s="57"/>
      <c r="J209" s="58"/>
      <c r="K209" s="59"/>
      <c r="L209" s="60"/>
      <c r="M209" s="83"/>
      <c r="N209" s="84"/>
      <c r="O209" s="59"/>
      <c r="P209" s="60"/>
      <c r="Q209" s="57"/>
      <c r="R209" s="58"/>
      <c r="S209" s="59"/>
      <c r="T209" s="60"/>
      <c r="U209" s="57"/>
      <c r="V209" s="58"/>
      <c r="W209" s="59"/>
      <c r="X209" s="60"/>
      <c r="Y209" s="57"/>
      <c r="Z209" s="58"/>
      <c r="AA209" s="59"/>
      <c r="AB209" s="60"/>
      <c r="AC209" s="57"/>
      <c r="AD209" s="58"/>
      <c r="AE209" s="59"/>
      <c r="AF209" s="60"/>
      <c r="AG209" s="57"/>
      <c r="AH209" s="58"/>
    </row>
    <row r="210" spans="1:34" ht="19.8" x14ac:dyDescent="0.5">
      <c r="A210" s="51">
        <v>14</v>
      </c>
      <c r="B210" s="72" t="s">
        <v>149</v>
      </c>
      <c r="C210" s="180">
        <v>25</v>
      </c>
      <c r="D210" s="54">
        <v>3</v>
      </c>
      <c r="E210" s="180">
        <f t="shared" si="50"/>
        <v>25</v>
      </c>
      <c r="F210" s="54">
        <f t="shared" si="51"/>
        <v>3</v>
      </c>
      <c r="G210" s="59"/>
      <c r="H210" s="60"/>
      <c r="I210" s="57"/>
      <c r="J210" s="58"/>
      <c r="K210" s="59">
        <v>9</v>
      </c>
      <c r="L210" s="60">
        <v>1</v>
      </c>
      <c r="M210" s="83"/>
      <c r="N210" s="84"/>
      <c r="O210" s="59"/>
      <c r="P210" s="60"/>
      <c r="Q210" s="57"/>
      <c r="R210" s="58"/>
      <c r="S210" s="59">
        <v>3</v>
      </c>
      <c r="T210" s="60">
        <v>1</v>
      </c>
      <c r="U210" s="57"/>
      <c r="V210" s="58"/>
      <c r="W210" s="59"/>
      <c r="X210" s="60"/>
      <c r="Y210" s="57">
        <v>13</v>
      </c>
      <c r="Z210" s="58">
        <v>1</v>
      </c>
      <c r="AA210" s="59"/>
      <c r="AB210" s="60"/>
      <c r="AC210" s="57"/>
      <c r="AD210" s="58"/>
      <c r="AE210" s="59"/>
      <c r="AF210" s="60"/>
      <c r="AG210" s="57"/>
      <c r="AH210" s="58"/>
    </row>
    <row r="211" spans="1:34" ht="19.8" x14ac:dyDescent="0.5">
      <c r="A211" s="51">
        <v>15</v>
      </c>
      <c r="B211" s="72" t="s">
        <v>261</v>
      </c>
      <c r="C211" s="180">
        <v>0</v>
      </c>
      <c r="D211" s="54">
        <v>0</v>
      </c>
      <c r="E211" s="180">
        <f t="shared" si="50"/>
        <v>0</v>
      </c>
      <c r="F211" s="54">
        <f t="shared" si="51"/>
        <v>0</v>
      </c>
      <c r="G211" s="59"/>
      <c r="H211" s="60"/>
      <c r="I211" s="57"/>
      <c r="J211" s="58"/>
      <c r="K211" s="59"/>
      <c r="L211" s="60"/>
      <c r="M211" s="83"/>
      <c r="N211" s="84"/>
      <c r="O211" s="59"/>
      <c r="P211" s="60"/>
      <c r="Q211" s="57"/>
      <c r="R211" s="58"/>
      <c r="S211" s="59"/>
      <c r="T211" s="60"/>
      <c r="U211" s="57"/>
      <c r="V211" s="58"/>
      <c r="W211" s="59"/>
      <c r="X211" s="60"/>
      <c r="Y211" s="57"/>
      <c r="Z211" s="58"/>
      <c r="AA211" s="59"/>
      <c r="AB211" s="60"/>
      <c r="AC211" s="57"/>
      <c r="AD211" s="58"/>
      <c r="AE211" s="59"/>
      <c r="AF211" s="60"/>
      <c r="AG211" s="57"/>
      <c r="AH211" s="58"/>
    </row>
    <row r="212" spans="1:34" ht="19.8" x14ac:dyDescent="0.5">
      <c r="A212" s="51">
        <v>16</v>
      </c>
      <c r="B212" s="72" t="s">
        <v>176</v>
      </c>
      <c r="C212" s="180">
        <v>11.16</v>
      </c>
      <c r="D212" s="54">
        <v>7</v>
      </c>
      <c r="E212" s="180">
        <f t="shared" si="50"/>
        <v>22.16</v>
      </c>
      <c r="F212" s="54">
        <f t="shared" si="51"/>
        <v>8</v>
      </c>
      <c r="G212" s="59"/>
      <c r="H212" s="60"/>
      <c r="I212" s="57">
        <v>0</v>
      </c>
      <c r="J212" s="58">
        <v>0</v>
      </c>
      <c r="K212" s="59"/>
      <c r="L212" s="60"/>
      <c r="M212" s="83">
        <v>11</v>
      </c>
      <c r="N212" s="84">
        <v>1</v>
      </c>
      <c r="O212" s="59"/>
      <c r="P212" s="60"/>
      <c r="Q212" s="57"/>
      <c r="R212" s="58"/>
      <c r="S212" s="59"/>
      <c r="T212" s="60"/>
      <c r="U212" s="57"/>
      <c r="V212" s="58"/>
      <c r="W212" s="59">
        <v>6</v>
      </c>
      <c r="X212" s="60">
        <v>2</v>
      </c>
      <c r="Y212" s="57">
        <v>2.16</v>
      </c>
      <c r="Z212" s="58">
        <v>3</v>
      </c>
      <c r="AA212" s="59"/>
      <c r="AB212" s="60"/>
      <c r="AC212" s="57"/>
      <c r="AD212" s="58"/>
      <c r="AE212" s="59">
        <v>2</v>
      </c>
      <c r="AF212" s="60">
        <v>1</v>
      </c>
      <c r="AG212" s="57">
        <v>1</v>
      </c>
      <c r="AH212" s="58">
        <v>1</v>
      </c>
    </row>
    <row r="213" spans="1:34" ht="19.8" x14ac:dyDescent="0.5">
      <c r="A213" s="51">
        <v>17</v>
      </c>
      <c r="B213" s="72" t="s">
        <v>177</v>
      </c>
      <c r="C213" s="180">
        <v>8</v>
      </c>
      <c r="D213" s="54">
        <v>3</v>
      </c>
      <c r="E213" s="180">
        <f t="shared" si="50"/>
        <v>8</v>
      </c>
      <c r="F213" s="54">
        <f t="shared" si="51"/>
        <v>3</v>
      </c>
      <c r="G213" s="59">
        <v>1</v>
      </c>
      <c r="H213" s="60">
        <v>1</v>
      </c>
      <c r="I213" s="57"/>
      <c r="J213" s="58"/>
      <c r="K213" s="59">
        <v>5</v>
      </c>
      <c r="L213" s="60">
        <v>1</v>
      </c>
      <c r="M213" s="83">
        <v>2</v>
      </c>
      <c r="N213" s="84">
        <v>1</v>
      </c>
      <c r="O213" s="59"/>
      <c r="P213" s="60"/>
      <c r="Q213" s="57"/>
      <c r="R213" s="58"/>
      <c r="S213" s="59"/>
      <c r="T213" s="60"/>
      <c r="U213" s="57"/>
      <c r="V213" s="58"/>
      <c r="W213" s="59"/>
      <c r="X213" s="60"/>
      <c r="Y213" s="57"/>
      <c r="Z213" s="58"/>
      <c r="AA213" s="59"/>
      <c r="AB213" s="60"/>
      <c r="AC213" s="57"/>
      <c r="AD213" s="58"/>
      <c r="AE213" s="59"/>
      <c r="AF213" s="60"/>
      <c r="AG213" s="57"/>
      <c r="AH213" s="58"/>
    </row>
    <row r="214" spans="1:34" ht="19.8" x14ac:dyDescent="0.5">
      <c r="A214" s="51">
        <v>18</v>
      </c>
      <c r="B214" s="72" t="s">
        <v>110</v>
      </c>
      <c r="C214" s="180">
        <v>11.25</v>
      </c>
      <c r="D214" s="54">
        <v>8</v>
      </c>
      <c r="E214" s="180">
        <f t="shared" si="50"/>
        <v>11.25</v>
      </c>
      <c r="F214" s="54">
        <f t="shared" si="51"/>
        <v>8</v>
      </c>
      <c r="G214" s="59">
        <v>1</v>
      </c>
      <c r="H214" s="60">
        <v>1</v>
      </c>
      <c r="I214" s="57">
        <v>2</v>
      </c>
      <c r="J214" s="58">
        <v>2</v>
      </c>
      <c r="K214" s="59">
        <v>5</v>
      </c>
      <c r="L214" s="60">
        <v>1</v>
      </c>
      <c r="M214" s="83"/>
      <c r="N214" s="84"/>
      <c r="O214" s="59"/>
      <c r="P214" s="60"/>
      <c r="Q214" s="57"/>
      <c r="R214" s="58"/>
      <c r="S214" s="59"/>
      <c r="T214" s="60"/>
      <c r="U214" s="57"/>
      <c r="V214" s="58"/>
      <c r="W214" s="59"/>
      <c r="X214" s="60"/>
      <c r="Y214" s="57">
        <v>3.25</v>
      </c>
      <c r="Z214" s="58">
        <v>4</v>
      </c>
      <c r="AA214" s="59">
        <v>0</v>
      </c>
      <c r="AB214" s="60">
        <v>0</v>
      </c>
      <c r="AC214" s="57"/>
      <c r="AD214" s="58"/>
      <c r="AE214" s="59"/>
      <c r="AF214" s="60"/>
      <c r="AG214" s="57"/>
      <c r="AH214" s="58"/>
    </row>
    <row r="215" spans="1:34" ht="20.399999999999999" thickBot="1" x14ac:dyDescent="0.55000000000000004">
      <c r="A215" s="51">
        <v>19</v>
      </c>
      <c r="B215" s="72" t="s">
        <v>113</v>
      </c>
      <c r="C215" s="180">
        <v>18.759999999999998</v>
      </c>
      <c r="D215" s="54">
        <v>3</v>
      </c>
      <c r="E215" s="180">
        <f t="shared" si="50"/>
        <v>18.759999999999998</v>
      </c>
      <c r="F215" s="54">
        <f t="shared" si="51"/>
        <v>3</v>
      </c>
      <c r="G215" s="59"/>
      <c r="H215" s="60"/>
      <c r="I215" s="57"/>
      <c r="J215" s="58"/>
      <c r="K215" s="59">
        <v>5</v>
      </c>
      <c r="L215" s="60">
        <v>1</v>
      </c>
      <c r="M215" s="83"/>
      <c r="N215" s="84"/>
      <c r="O215" s="59"/>
      <c r="P215" s="60"/>
      <c r="Q215" s="57"/>
      <c r="R215" s="58"/>
      <c r="S215" s="59"/>
      <c r="T215" s="60"/>
      <c r="U215" s="57"/>
      <c r="V215" s="58"/>
      <c r="W215" s="59"/>
      <c r="X215" s="60"/>
      <c r="Y215" s="57"/>
      <c r="Z215" s="58"/>
      <c r="AA215" s="59">
        <v>12.26</v>
      </c>
      <c r="AB215" s="60">
        <v>1</v>
      </c>
      <c r="AC215" s="57"/>
      <c r="AD215" s="58"/>
      <c r="AE215" s="59"/>
      <c r="AF215" s="60"/>
      <c r="AG215" s="57">
        <v>1.5</v>
      </c>
      <c r="AH215" s="58">
        <v>1</v>
      </c>
    </row>
    <row r="216" spans="1:34" ht="21.6" thickTop="1" thickBot="1" x14ac:dyDescent="0.6">
      <c r="A216" s="245" t="s">
        <v>1</v>
      </c>
      <c r="B216" s="246"/>
      <c r="C216" s="183">
        <v>650.83999999999992</v>
      </c>
      <c r="D216" s="80">
        <v>127</v>
      </c>
      <c r="E216" s="183">
        <f t="shared" ref="E216:AH216" si="52">SUM(E197:E215)</f>
        <v>660.02999999999986</v>
      </c>
      <c r="F216" s="80">
        <f>SUM(F197:F215)</f>
        <v>128</v>
      </c>
      <c r="G216" s="113">
        <f t="shared" si="52"/>
        <v>9</v>
      </c>
      <c r="H216" s="114">
        <f t="shared" si="52"/>
        <v>5</v>
      </c>
      <c r="I216" s="111">
        <f t="shared" si="52"/>
        <v>71.960000000000008</v>
      </c>
      <c r="J216" s="111">
        <f t="shared" si="52"/>
        <v>7</v>
      </c>
      <c r="K216" s="113">
        <f t="shared" si="52"/>
        <v>38</v>
      </c>
      <c r="L216" s="114">
        <f t="shared" si="52"/>
        <v>6</v>
      </c>
      <c r="M216" s="111">
        <f t="shared" si="52"/>
        <v>44</v>
      </c>
      <c r="N216" s="111">
        <f t="shared" si="52"/>
        <v>13</v>
      </c>
      <c r="O216" s="113">
        <f t="shared" si="52"/>
        <v>1</v>
      </c>
      <c r="P216" s="114">
        <f t="shared" si="52"/>
        <v>1</v>
      </c>
      <c r="Q216" s="111">
        <f t="shared" si="52"/>
        <v>3</v>
      </c>
      <c r="R216" s="111">
        <f t="shared" si="52"/>
        <v>1</v>
      </c>
      <c r="S216" s="113">
        <f t="shared" si="52"/>
        <v>58.71</v>
      </c>
      <c r="T216" s="114">
        <f t="shared" si="52"/>
        <v>27</v>
      </c>
      <c r="U216" s="111">
        <f t="shared" si="52"/>
        <v>29.15</v>
      </c>
      <c r="V216" s="111">
        <f t="shared" si="52"/>
        <v>5</v>
      </c>
      <c r="W216" s="113">
        <f t="shared" ref="W216:Z216" si="53">SUM(W197:W215)</f>
        <v>74.75</v>
      </c>
      <c r="X216" s="114">
        <f t="shared" si="53"/>
        <v>21</v>
      </c>
      <c r="Y216" s="111">
        <f t="shared" si="53"/>
        <v>45.41</v>
      </c>
      <c r="Z216" s="111">
        <f t="shared" si="53"/>
        <v>19</v>
      </c>
      <c r="AA216" s="113">
        <f t="shared" ref="AA216:AD216" si="54">SUM(AA197:AA215)</f>
        <v>37.26</v>
      </c>
      <c r="AB216" s="114">
        <f t="shared" si="54"/>
        <v>3</v>
      </c>
      <c r="AC216" s="111">
        <f t="shared" si="54"/>
        <v>204.25</v>
      </c>
      <c r="AD216" s="111">
        <f t="shared" si="54"/>
        <v>2</v>
      </c>
      <c r="AE216" s="113">
        <f t="shared" si="52"/>
        <v>37.040000000000006</v>
      </c>
      <c r="AF216" s="114">
        <f t="shared" si="52"/>
        <v>15</v>
      </c>
      <c r="AG216" s="111">
        <f t="shared" si="52"/>
        <v>6.5</v>
      </c>
      <c r="AH216" s="111">
        <f t="shared" si="52"/>
        <v>3</v>
      </c>
    </row>
    <row r="217" spans="1:34" ht="20.399999999999999" thickTop="1" x14ac:dyDescent="0.5">
      <c r="A217" s="91"/>
      <c r="B217" s="89" t="s">
        <v>114</v>
      </c>
      <c r="C217" s="184"/>
      <c r="D217" s="82"/>
      <c r="E217" s="184"/>
      <c r="F217" s="82"/>
      <c r="G217" s="101"/>
      <c r="H217" s="102"/>
      <c r="I217" s="105"/>
      <c r="J217" s="106"/>
      <c r="K217" s="101"/>
      <c r="L217" s="102"/>
      <c r="M217" s="105"/>
      <c r="N217" s="106"/>
      <c r="O217" s="101"/>
      <c r="P217" s="102"/>
      <c r="Q217" s="105"/>
      <c r="R217" s="106"/>
      <c r="S217" s="101"/>
      <c r="T217" s="102"/>
      <c r="U217" s="105"/>
      <c r="V217" s="106"/>
      <c r="W217" s="101"/>
      <c r="X217" s="102"/>
      <c r="Y217" s="105"/>
      <c r="Z217" s="106"/>
      <c r="AA217" s="101"/>
      <c r="AB217" s="102"/>
      <c r="AC217" s="105"/>
      <c r="AD217" s="106"/>
      <c r="AE217" s="101"/>
      <c r="AF217" s="102"/>
      <c r="AG217" s="105"/>
      <c r="AH217" s="106"/>
    </row>
    <row r="218" spans="1:34" ht="19.8" x14ac:dyDescent="0.5">
      <c r="A218" s="85">
        <v>1</v>
      </c>
      <c r="B218" s="64" t="s">
        <v>236</v>
      </c>
      <c r="C218" s="180">
        <v>0</v>
      </c>
      <c r="D218" s="54">
        <v>0</v>
      </c>
      <c r="E218" s="180">
        <f t="shared" ref="E218" si="55">G218+I218+K218+M218+O218+Q218+S218+W218+Y218+AA218+AC218+U218+AE218+AG218</f>
        <v>0</v>
      </c>
      <c r="F218" s="54">
        <f t="shared" ref="F218" si="56">H218+J218+L218+N218+P218+R218+T218+X218+Z218+AB218+AD218+V218+AF218+AH218</f>
        <v>0</v>
      </c>
      <c r="G218" s="86"/>
      <c r="H218" s="87"/>
      <c r="I218" s="77"/>
      <c r="J218" s="78"/>
      <c r="K218" s="86"/>
      <c r="L218" s="87"/>
      <c r="M218" s="77"/>
      <c r="N218" s="78"/>
      <c r="O218" s="86"/>
      <c r="P218" s="87"/>
      <c r="Q218" s="77"/>
      <c r="R218" s="78"/>
      <c r="S218" s="86"/>
      <c r="T218" s="87"/>
      <c r="U218" s="77"/>
      <c r="V218" s="78"/>
      <c r="W218" s="86"/>
      <c r="X218" s="87"/>
      <c r="Y218" s="77"/>
      <c r="Z218" s="78"/>
      <c r="AA218" s="86"/>
      <c r="AB218" s="87"/>
      <c r="AC218" s="77"/>
      <c r="AD218" s="78"/>
      <c r="AE218" s="86"/>
      <c r="AF218" s="87"/>
      <c r="AG218" s="77"/>
      <c r="AH218" s="78"/>
    </row>
    <row r="219" spans="1:34" ht="19.8" x14ac:dyDescent="0.5">
      <c r="A219" s="85">
        <v>2</v>
      </c>
      <c r="B219" s="64" t="s">
        <v>237</v>
      </c>
      <c r="C219" s="180">
        <v>0</v>
      </c>
      <c r="D219" s="54">
        <v>0</v>
      </c>
      <c r="E219" s="180">
        <f t="shared" ref="E219:E226" si="57">G219+I219+K219+M219+O219+Q219+S219+W219+Y219+AA219+AC219+U219+AE219+AG219</f>
        <v>0</v>
      </c>
      <c r="F219" s="54">
        <f t="shared" ref="F219:F226" si="58">H219+J219+L219+N219+P219+R219+T219+X219+Z219+AB219+AD219+V219+AF219+AH219</f>
        <v>0</v>
      </c>
      <c r="G219" s="86"/>
      <c r="H219" s="87"/>
      <c r="I219" s="77"/>
      <c r="J219" s="78"/>
      <c r="K219" s="86"/>
      <c r="L219" s="87"/>
      <c r="M219" s="77"/>
      <c r="N219" s="78"/>
      <c r="O219" s="86"/>
      <c r="P219" s="87"/>
      <c r="Q219" s="77"/>
      <c r="R219" s="78"/>
      <c r="S219" s="86"/>
      <c r="T219" s="87"/>
      <c r="U219" s="77"/>
      <c r="V219" s="78"/>
      <c r="W219" s="86"/>
      <c r="X219" s="87"/>
      <c r="Y219" s="77"/>
      <c r="Z219" s="78"/>
      <c r="AA219" s="86"/>
      <c r="AB219" s="87"/>
      <c r="AC219" s="77"/>
      <c r="AD219" s="78"/>
      <c r="AE219" s="86"/>
      <c r="AF219" s="87"/>
      <c r="AG219" s="77"/>
      <c r="AH219" s="78"/>
    </row>
    <row r="220" spans="1:34" ht="19.8" x14ac:dyDescent="0.5">
      <c r="A220" s="85">
        <v>3</v>
      </c>
      <c r="B220" s="64" t="s">
        <v>238</v>
      </c>
      <c r="C220" s="180">
        <v>0</v>
      </c>
      <c r="D220" s="54">
        <v>0</v>
      </c>
      <c r="E220" s="180">
        <f t="shared" si="57"/>
        <v>0</v>
      </c>
      <c r="F220" s="54">
        <f t="shared" si="58"/>
        <v>0</v>
      </c>
      <c r="G220" s="86"/>
      <c r="H220" s="87"/>
      <c r="I220" s="77"/>
      <c r="J220" s="78"/>
      <c r="K220" s="86"/>
      <c r="L220" s="87"/>
      <c r="M220" s="77"/>
      <c r="N220" s="78"/>
      <c r="O220" s="86"/>
      <c r="P220" s="87"/>
      <c r="Q220" s="77"/>
      <c r="R220" s="78"/>
      <c r="S220" s="86"/>
      <c r="T220" s="87"/>
      <c r="U220" s="77"/>
      <c r="V220" s="78"/>
      <c r="W220" s="86"/>
      <c r="X220" s="87"/>
      <c r="Y220" s="77"/>
      <c r="Z220" s="78"/>
      <c r="AA220" s="86"/>
      <c r="AB220" s="87"/>
      <c r="AC220" s="77"/>
      <c r="AD220" s="78"/>
      <c r="AE220" s="86"/>
      <c r="AF220" s="87"/>
      <c r="AG220" s="77"/>
      <c r="AH220" s="78"/>
    </row>
    <row r="221" spans="1:34" ht="19.8" x14ac:dyDescent="0.5">
      <c r="A221" s="85">
        <v>4</v>
      </c>
      <c r="B221" s="64" t="s">
        <v>239</v>
      </c>
      <c r="C221" s="180">
        <v>0</v>
      </c>
      <c r="D221" s="54">
        <v>0</v>
      </c>
      <c r="E221" s="180">
        <f t="shared" si="57"/>
        <v>0</v>
      </c>
      <c r="F221" s="54">
        <f t="shared" si="58"/>
        <v>0</v>
      </c>
      <c r="G221" s="86"/>
      <c r="H221" s="87"/>
      <c r="I221" s="77"/>
      <c r="J221" s="78"/>
      <c r="K221" s="86"/>
      <c r="L221" s="87"/>
      <c r="M221" s="77"/>
      <c r="N221" s="78"/>
      <c r="O221" s="86"/>
      <c r="P221" s="87"/>
      <c r="Q221" s="77"/>
      <c r="R221" s="78"/>
      <c r="S221" s="86"/>
      <c r="T221" s="87"/>
      <c r="U221" s="77"/>
      <c r="V221" s="78"/>
      <c r="W221" s="86"/>
      <c r="X221" s="87"/>
      <c r="Y221" s="77"/>
      <c r="Z221" s="78"/>
      <c r="AA221" s="86"/>
      <c r="AB221" s="87"/>
      <c r="AC221" s="77"/>
      <c r="AD221" s="78"/>
      <c r="AE221" s="86"/>
      <c r="AF221" s="87"/>
      <c r="AG221" s="77"/>
      <c r="AH221" s="78"/>
    </row>
    <row r="222" spans="1:34" ht="19.8" x14ac:dyDescent="0.5">
      <c r="A222" s="85">
        <v>5</v>
      </c>
      <c r="B222" s="64" t="s">
        <v>115</v>
      </c>
      <c r="C222" s="180">
        <v>0</v>
      </c>
      <c r="D222" s="54">
        <v>0</v>
      </c>
      <c r="E222" s="180">
        <f t="shared" si="57"/>
        <v>0</v>
      </c>
      <c r="F222" s="54">
        <f t="shared" si="58"/>
        <v>0</v>
      </c>
      <c r="G222" s="86"/>
      <c r="H222" s="87"/>
      <c r="I222" s="77"/>
      <c r="J222" s="78"/>
      <c r="K222" s="86"/>
      <c r="L222" s="87"/>
      <c r="M222" s="77"/>
      <c r="N222" s="78"/>
      <c r="O222" s="86"/>
      <c r="P222" s="87"/>
      <c r="Q222" s="77"/>
      <c r="R222" s="78"/>
      <c r="S222" s="86"/>
      <c r="T222" s="87"/>
      <c r="U222" s="77"/>
      <c r="V222" s="78"/>
      <c r="W222" s="86"/>
      <c r="X222" s="87"/>
      <c r="Y222" s="77"/>
      <c r="Z222" s="78"/>
      <c r="AA222" s="86"/>
      <c r="AB222" s="87"/>
      <c r="AC222" s="77"/>
      <c r="AD222" s="78"/>
      <c r="AE222" s="86"/>
      <c r="AF222" s="87"/>
      <c r="AG222" s="77"/>
      <c r="AH222" s="78"/>
    </row>
    <row r="223" spans="1:34" ht="19.8" x14ac:dyDescent="0.5">
      <c r="A223" s="85">
        <v>6</v>
      </c>
      <c r="B223" s="64" t="s">
        <v>240</v>
      </c>
      <c r="C223" s="180">
        <v>0</v>
      </c>
      <c r="D223" s="54">
        <v>0</v>
      </c>
      <c r="E223" s="180">
        <f t="shared" si="57"/>
        <v>0</v>
      </c>
      <c r="F223" s="54">
        <f t="shared" si="58"/>
        <v>0</v>
      </c>
      <c r="G223" s="86"/>
      <c r="H223" s="87"/>
      <c r="I223" s="77"/>
      <c r="J223" s="78"/>
      <c r="K223" s="86"/>
      <c r="L223" s="87"/>
      <c r="M223" s="77"/>
      <c r="N223" s="78"/>
      <c r="O223" s="86"/>
      <c r="P223" s="87"/>
      <c r="Q223" s="77"/>
      <c r="R223" s="78"/>
      <c r="S223" s="86"/>
      <c r="T223" s="87"/>
      <c r="U223" s="77"/>
      <c r="V223" s="78"/>
      <c r="W223" s="86"/>
      <c r="X223" s="87"/>
      <c r="Y223" s="77"/>
      <c r="Z223" s="78"/>
      <c r="AA223" s="86"/>
      <c r="AB223" s="87"/>
      <c r="AC223" s="77"/>
      <c r="AD223" s="78"/>
      <c r="AE223" s="86"/>
      <c r="AF223" s="87"/>
      <c r="AG223" s="77"/>
      <c r="AH223" s="78"/>
    </row>
    <row r="224" spans="1:34" ht="19.8" x14ac:dyDescent="0.5">
      <c r="A224" s="85">
        <v>7</v>
      </c>
      <c r="B224" s="64" t="s">
        <v>116</v>
      </c>
      <c r="C224" s="180">
        <v>0</v>
      </c>
      <c r="D224" s="54">
        <v>0</v>
      </c>
      <c r="E224" s="180">
        <f t="shared" si="57"/>
        <v>0</v>
      </c>
      <c r="F224" s="54">
        <f t="shared" si="58"/>
        <v>0</v>
      </c>
      <c r="G224" s="86"/>
      <c r="H224" s="87"/>
      <c r="I224" s="77"/>
      <c r="J224" s="78"/>
      <c r="K224" s="86"/>
      <c r="L224" s="87"/>
      <c r="M224" s="77"/>
      <c r="N224" s="78"/>
      <c r="O224" s="86"/>
      <c r="P224" s="87"/>
      <c r="Q224" s="77"/>
      <c r="R224" s="78"/>
      <c r="S224" s="86"/>
      <c r="T224" s="87"/>
      <c r="U224" s="77"/>
      <c r="V224" s="78"/>
      <c r="W224" s="86"/>
      <c r="X224" s="87"/>
      <c r="Y224" s="77"/>
      <c r="Z224" s="78"/>
      <c r="AA224" s="86"/>
      <c r="AB224" s="87"/>
      <c r="AC224" s="77"/>
      <c r="AD224" s="78"/>
      <c r="AE224" s="86"/>
      <c r="AF224" s="87"/>
      <c r="AG224" s="77"/>
      <c r="AH224" s="78"/>
    </row>
    <row r="225" spans="1:34" ht="19.8" x14ac:dyDescent="0.5">
      <c r="A225" s="85">
        <v>8</v>
      </c>
      <c r="B225" s="64" t="s">
        <v>241</v>
      </c>
      <c r="C225" s="180">
        <v>0</v>
      </c>
      <c r="D225" s="54">
        <v>0</v>
      </c>
      <c r="E225" s="180">
        <f t="shared" si="57"/>
        <v>0</v>
      </c>
      <c r="F225" s="54">
        <f t="shared" si="58"/>
        <v>0</v>
      </c>
      <c r="G225" s="86"/>
      <c r="H225" s="87"/>
      <c r="I225" s="77"/>
      <c r="J225" s="78"/>
      <c r="K225" s="86"/>
      <c r="L225" s="87"/>
      <c r="M225" s="77"/>
      <c r="N225" s="78"/>
      <c r="O225" s="86"/>
      <c r="P225" s="87"/>
      <c r="Q225" s="77"/>
      <c r="R225" s="78"/>
      <c r="S225" s="86"/>
      <c r="T225" s="87"/>
      <c r="U225" s="77"/>
      <c r="V225" s="78"/>
      <c r="W225" s="86"/>
      <c r="X225" s="87"/>
      <c r="Y225" s="77"/>
      <c r="Z225" s="78"/>
      <c r="AA225" s="86"/>
      <c r="AB225" s="87"/>
      <c r="AC225" s="77"/>
      <c r="AD225" s="78"/>
      <c r="AE225" s="86"/>
      <c r="AF225" s="87"/>
      <c r="AG225" s="77"/>
      <c r="AH225" s="78"/>
    </row>
    <row r="226" spans="1:34" ht="20.399999999999999" thickBot="1" x14ac:dyDescent="0.55000000000000004">
      <c r="A226" s="85">
        <v>9</v>
      </c>
      <c r="B226" s="64" t="s">
        <v>321</v>
      </c>
      <c r="C226" s="180">
        <v>0</v>
      </c>
      <c r="D226" s="54">
        <v>0</v>
      </c>
      <c r="E226" s="180">
        <f t="shared" si="57"/>
        <v>55.25</v>
      </c>
      <c r="F226" s="54">
        <f t="shared" si="58"/>
        <v>23</v>
      </c>
      <c r="G226" s="86"/>
      <c r="H226" s="87"/>
      <c r="I226" s="77"/>
      <c r="J226" s="78"/>
      <c r="K226" s="86"/>
      <c r="L226" s="87"/>
      <c r="M226" s="77">
        <v>17.5</v>
      </c>
      <c r="N226" s="78">
        <v>3</v>
      </c>
      <c r="O226" s="86"/>
      <c r="P226" s="87"/>
      <c r="Q226" s="77"/>
      <c r="R226" s="78"/>
      <c r="S226" s="86">
        <v>0.75</v>
      </c>
      <c r="T226" s="87">
        <v>2</v>
      </c>
      <c r="U226" s="77">
        <v>5.5</v>
      </c>
      <c r="V226" s="78">
        <v>5</v>
      </c>
      <c r="W226" s="86">
        <v>26.5</v>
      </c>
      <c r="X226" s="87">
        <v>8</v>
      </c>
      <c r="Y226" s="77">
        <v>4</v>
      </c>
      <c r="Z226" s="78">
        <v>3</v>
      </c>
      <c r="AA226" s="86"/>
      <c r="AB226" s="87"/>
      <c r="AC226" s="77"/>
      <c r="AD226" s="78"/>
      <c r="AE226" s="86">
        <v>0.5</v>
      </c>
      <c r="AF226" s="87">
        <v>1</v>
      </c>
      <c r="AG226" s="77">
        <v>0.5</v>
      </c>
      <c r="AH226" s="78">
        <v>1</v>
      </c>
    </row>
    <row r="227" spans="1:34" ht="21.6" thickTop="1" thickBot="1" x14ac:dyDescent="0.6">
      <c r="A227" s="245" t="s">
        <v>1</v>
      </c>
      <c r="B227" s="246"/>
      <c r="C227" s="183">
        <v>0</v>
      </c>
      <c r="D227" s="79">
        <v>0</v>
      </c>
      <c r="E227" s="183">
        <f t="shared" ref="E227:AH227" si="59">SUM(E218:E226)</f>
        <v>55.25</v>
      </c>
      <c r="F227" s="79">
        <f t="shared" si="59"/>
        <v>23</v>
      </c>
      <c r="G227" s="113">
        <f t="shared" si="59"/>
        <v>0</v>
      </c>
      <c r="H227" s="114">
        <f t="shared" si="59"/>
        <v>0</v>
      </c>
      <c r="I227" s="111">
        <f t="shared" si="59"/>
        <v>0</v>
      </c>
      <c r="J227" s="112">
        <f t="shared" si="59"/>
        <v>0</v>
      </c>
      <c r="K227" s="113">
        <f t="shared" si="59"/>
        <v>0</v>
      </c>
      <c r="L227" s="114">
        <f t="shared" si="59"/>
        <v>0</v>
      </c>
      <c r="M227" s="111">
        <f t="shared" si="59"/>
        <v>17.5</v>
      </c>
      <c r="N227" s="112">
        <f t="shared" si="59"/>
        <v>3</v>
      </c>
      <c r="O227" s="113">
        <f t="shared" si="59"/>
        <v>0</v>
      </c>
      <c r="P227" s="114">
        <f t="shared" si="59"/>
        <v>0</v>
      </c>
      <c r="Q227" s="111">
        <f t="shared" si="59"/>
        <v>0</v>
      </c>
      <c r="R227" s="112">
        <f t="shared" si="59"/>
        <v>0</v>
      </c>
      <c r="S227" s="113">
        <f t="shared" si="59"/>
        <v>0.75</v>
      </c>
      <c r="T227" s="114">
        <f t="shared" si="59"/>
        <v>2</v>
      </c>
      <c r="U227" s="111">
        <f t="shared" si="59"/>
        <v>5.5</v>
      </c>
      <c r="V227" s="112">
        <f t="shared" si="59"/>
        <v>5</v>
      </c>
      <c r="W227" s="113">
        <f t="shared" ref="W227:Z227" si="60">SUM(W218:W226)</f>
        <v>26.5</v>
      </c>
      <c r="X227" s="114">
        <f t="shared" si="60"/>
        <v>8</v>
      </c>
      <c r="Y227" s="111">
        <f t="shared" si="60"/>
        <v>4</v>
      </c>
      <c r="Z227" s="112">
        <f t="shared" si="60"/>
        <v>3</v>
      </c>
      <c r="AA227" s="113">
        <f t="shared" ref="AA227:AD227" si="61">SUM(AA218:AA226)</f>
        <v>0</v>
      </c>
      <c r="AB227" s="114">
        <f t="shared" si="61"/>
        <v>0</v>
      </c>
      <c r="AC227" s="111">
        <f t="shared" si="61"/>
        <v>0</v>
      </c>
      <c r="AD227" s="112">
        <f t="shared" si="61"/>
        <v>0</v>
      </c>
      <c r="AE227" s="113">
        <f t="shared" si="59"/>
        <v>0.5</v>
      </c>
      <c r="AF227" s="114">
        <f t="shared" si="59"/>
        <v>1</v>
      </c>
      <c r="AG227" s="111">
        <f t="shared" si="59"/>
        <v>0.5</v>
      </c>
      <c r="AH227" s="112">
        <f t="shared" si="59"/>
        <v>1</v>
      </c>
    </row>
    <row r="228" spans="1:34" ht="21.6" thickTop="1" thickBot="1" x14ac:dyDescent="0.6">
      <c r="A228" s="248" t="s">
        <v>162</v>
      </c>
      <c r="B228" s="249"/>
      <c r="C228" s="185">
        <v>17876.310000000001</v>
      </c>
      <c r="D228" s="135">
        <v>2183</v>
      </c>
      <c r="E228" s="185">
        <f t="shared" ref="E228:AH228" si="62">E23+E33+E96+E112+E149+E195+E216+E227</f>
        <v>17512.03</v>
      </c>
      <c r="F228" s="135">
        <f>F23+F33+F96+F112+F149+F195+F216+F227</f>
        <v>2168</v>
      </c>
      <c r="G228" s="115">
        <f t="shared" si="62"/>
        <v>107.07</v>
      </c>
      <c r="H228" s="115">
        <f t="shared" si="62"/>
        <v>21</v>
      </c>
      <c r="I228" s="116">
        <f t="shared" si="62"/>
        <v>298.15999999999997</v>
      </c>
      <c r="J228" s="116">
        <f t="shared" si="62"/>
        <v>98</v>
      </c>
      <c r="K228" s="115">
        <f t="shared" si="62"/>
        <v>162.69999999999999</v>
      </c>
      <c r="L228" s="115">
        <f t="shared" si="62"/>
        <v>23</v>
      </c>
      <c r="M228" s="116">
        <f t="shared" si="62"/>
        <v>1821.85</v>
      </c>
      <c r="N228" s="116">
        <f t="shared" si="62"/>
        <v>164</v>
      </c>
      <c r="O228" s="115">
        <f t="shared" si="62"/>
        <v>450.38</v>
      </c>
      <c r="P228" s="115">
        <f t="shared" si="62"/>
        <v>43</v>
      </c>
      <c r="Q228" s="116">
        <f t="shared" si="62"/>
        <v>31.75</v>
      </c>
      <c r="R228" s="116">
        <f t="shared" si="62"/>
        <v>22</v>
      </c>
      <c r="S228" s="115">
        <f t="shared" si="62"/>
        <v>3310.18</v>
      </c>
      <c r="T228" s="115">
        <f t="shared" si="62"/>
        <v>328</v>
      </c>
      <c r="U228" s="116">
        <f t="shared" si="62"/>
        <v>4885.24</v>
      </c>
      <c r="V228" s="116">
        <f t="shared" si="62"/>
        <v>432</v>
      </c>
      <c r="W228" s="115">
        <f t="shared" ref="W228:Z228" si="63">W23+W33+W96+W112+W149+W195+W216+W227</f>
        <v>2442.0299999999997</v>
      </c>
      <c r="X228" s="115">
        <f t="shared" si="63"/>
        <v>362</v>
      </c>
      <c r="Y228" s="116">
        <f t="shared" si="63"/>
        <v>1091.8900000000001</v>
      </c>
      <c r="Z228" s="116">
        <f t="shared" si="63"/>
        <v>227</v>
      </c>
      <c r="AA228" s="115">
        <f t="shared" ref="AA228:AD228" si="64">AA23+AA33+AA96+AA112+AA149+AA195+AA216+AA227</f>
        <v>220.58999999999997</v>
      </c>
      <c r="AB228" s="115">
        <f t="shared" si="64"/>
        <v>54</v>
      </c>
      <c r="AC228" s="116">
        <f t="shared" si="64"/>
        <v>320.32</v>
      </c>
      <c r="AD228" s="116">
        <f t="shared" si="64"/>
        <v>49</v>
      </c>
      <c r="AE228" s="115">
        <f t="shared" si="62"/>
        <v>2117.3199999999997</v>
      </c>
      <c r="AF228" s="115">
        <f t="shared" si="62"/>
        <v>272</v>
      </c>
      <c r="AG228" s="116">
        <f t="shared" si="62"/>
        <v>252.55</v>
      </c>
      <c r="AH228" s="116">
        <f t="shared" si="62"/>
        <v>73</v>
      </c>
    </row>
    <row r="229" spans="1:34" ht="20.399999999999999" thickTop="1" x14ac:dyDescent="0.5">
      <c r="A229" s="195"/>
      <c r="B229" s="195"/>
      <c r="C229" s="195"/>
      <c r="D229" s="195"/>
      <c r="E229" s="195"/>
      <c r="F229" s="195"/>
      <c r="G229" s="195"/>
      <c r="H229" s="195"/>
      <c r="I229" s="195"/>
      <c r="J229" s="195"/>
      <c r="K229" s="195"/>
      <c r="L229" s="195"/>
      <c r="M229" s="195"/>
      <c r="N229" s="195"/>
      <c r="O229" s="195"/>
      <c r="P229" s="195"/>
      <c r="Q229" s="195"/>
      <c r="R229" s="195"/>
      <c r="S229" s="195"/>
      <c r="T229" s="195"/>
      <c r="U229" s="196"/>
      <c r="V229" s="196"/>
      <c r="W229" s="195"/>
      <c r="X229" s="195"/>
      <c r="Y229" s="196"/>
      <c r="Z229" s="196"/>
      <c r="AA229" s="195"/>
      <c r="AB229" s="195"/>
      <c r="AC229" s="196"/>
      <c r="AD229" s="196"/>
      <c r="AE229" s="196"/>
      <c r="AF229" s="196"/>
      <c r="AG229" s="196"/>
      <c r="AH229" s="196"/>
    </row>
    <row r="230" spans="1:34" ht="20.399999999999999" x14ac:dyDescent="0.55000000000000004">
      <c r="A230" s="251" t="s">
        <v>310</v>
      </c>
      <c r="B230" s="251"/>
      <c r="C230" s="251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222" t="s">
        <v>322</v>
      </c>
      <c r="O230" s="222"/>
      <c r="P230" s="222"/>
      <c r="Q230" s="222"/>
      <c r="R230" s="222"/>
      <c r="S230" s="124"/>
      <c r="T230" s="124"/>
      <c r="U230" s="190"/>
      <c r="V230" s="190"/>
      <c r="W230" s="124"/>
      <c r="X230" s="124"/>
      <c r="Y230" s="190"/>
      <c r="Z230" s="190"/>
      <c r="AA230" s="124"/>
      <c r="AB230" s="124"/>
      <c r="AC230" s="190"/>
      <c r="AD230" s="190"/>
      <c r="AE230" s="190"/>
      <c r="AF230" s="190"/>
      <c r="AG230" s="190"/>
      <c r="AH230" s="190"/>
    </row>
    <row r="231" spans="1:34" ht="19.8" x14ac:dyDescent="0.5">
      <c r="A231" s="250" t="s">
        <v>319</v>
      </c>
      <c r="B231" s="250"/>
      <c r="C231" s="250"/>
      <c r="D231" s="197"/>
      <c r="E231" s="197"/>
      <c r="F231" s="197"/>
      <c r="G231" s="197"/>
      <c r="H231" s="197"/>
      <c r="I231" s="197"/>
      <c r="J231" s="197"/>
      <c r="K231" s="197"/>
      <c r="L231" s="197"/>
      <c r="M231" s="197"/>
      <c r="N231" s="252" t="s">
        <v>326</v>
      </c>
      <c r="O231" s="252"/>
      <c r="P231" s="252"/>
      <c r="Q231" s="252"/>
      <c r="R231" s="252"/>
      <c r="S231" s="197"/>
      <c r="T231" s="197"/>
      <c r="U231" s="196"/>
      <c r="V231" s="196"/>
      <c r="W231" s="197"/>
      <c r="X231" s="197"/>
      <c r="Y231" s="196"/>
      <c r="Z231" s="196"/>
      <c r="AA231" s="197"/>
      <c r="AB231" s="197"/>
      <c r="AC231" s="196"/>
      <c r="AD231" s="196"/>
      <c r="AE231" s="196"/>
      <c r="AF231" s="196"/>
      <c r="AG231" s="196"/>
      <c r="AH231" s="196"/>
    </row>
    <row r="232" spans="1:34" ht="19.8" x14ac:dyDescent="0.5">
      <c r="N232" s="250" t="s">
        <v>324</v>
      </c>
      <c r="O232" s="250"/>
      <c r="P232" s="250"/>
      <c r="Q232" s="250"/>
      <c r="R232" s="250"/>
    </row>
    <row r="233" spans="1:34" ht="19.8" x14ac:dyDescent="0.5">
      <c r="N233" s="247" t="s">
        <v>325</v>
      </c>
      <c r="O233" s="247"/>
      <c r="P233" s="247"/>
      <c r="Q233" s="247"/>
    </row>
  </sheetData>
  <mergeCells count="50">
    <mergeCell ref="N233:Q233"/>
    <mergeCell ref="A227:B227"/>
    <mergeCell ref="A228:B228"/>
    <mergeCell ref="A33:B33"/>
    <mergeCell ref="A96:B96"/>
    <mergeCell ref="N232:R232"/>
    <mergeCell ref="A231:C231"/>
    <mergeCell ref="A230:C230"/>
    <mergeCell ref="A112:B112"/>
    <mergeCell ref="A149:B149"/>
    <mergeCell ref="A195:B195"/>
    <mergeCell ref="A216:B216"/>
    <mergeCell ref="N231:R231"/>
    <mergeCell ref="N230:R230"/>
    <mergeCell ref="A23:B23"/>
    <mergeCell ref="O3:P3"/>
    <mergeCell ref="AE3:AF3"/>
    <mergeCell ref="U4:V4"/>
    <mergeCell ref="AE4:AF4"/>
    <mergeCell ref="Q3:R3"/>
    <mergeCell ref="A3:A5"/>
    <mergeCell ref="AG3:AH3"/>
    <mergeCell ref="AG4:AH4"/>
    <mergeCell ref="U3:V3"/>
    <mergeCell ref="B3:B5"/>
    <mergeCell ref="S4:T4"/>
    <mergeCell ref="W3:X3"/>
    <mergeCell ref="Y3:Z3"/>
    <mergeCell ref="W4:X4"/>
    <mergeCell ref="Y4:Z4"/>
    <mergeCell ref="AA3:AB3"/>
    <mergeCell ref="AC3:AD3"/>
    <mergeCell ref="AA4:AB4"/>
    <mergeCell ref="AC4:AD4"/>
    <mergeCell ref="A1:AH1"/>
    <mergeCell ref="S3:T3"/>
    <mergeCell ref="C4:D4"/>
    <mergeCell ref="G4:H4"/>
    <mergeCell ref="I4:J4"/>
    <mergeCell ref="C3:D3"/>
    <mergeCell ref="G3:H3"/>
    <mergeCell ref="I3:J3"/>
    <mergeCell ref="K3:L3"/>
    <mergeCell ref="M3:N3"/>
    <mergeCell ref="E3:F3"/>
    <mergeCell ref="E4:F4"/>
    <mergeCell ref="K4:L4"/>
    <mergeCell ref="M4:N4"/>
    <mergeCell ref="O4:P4"/>
    <mergeCell ref="Q4:R4"/>
  </mergeCells>
  <pageMargins left="0.11811023622047245" right="7.874015748031496E-2" top="0.31496062992125984" bottom="0.31496062992125984" header="0.31496062992125984" footer="0.31496062992125984"/>
  <pageSetup paperSize="9" scale="42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M234"/>
  <sheetViews>
    <sheetView workbookViewId="0">
      <selection sqref="A1:XFD1048576"/>
    </sheetView>
  </sheetViews>
  <sheetFormatPr defaultColWidth="9" defaultRowHeight="15.6" x14ac:dyDescent="0.4"/>
  <cols>
    <col min="1" max="1" width="4.09765625" style="117" customWidth="1"/>
    <col min="2" max="2" width="31.09765625" style="117" customWidth="1"/>
    <col min="3" max="3" width="12.3984375" style="117" bestFit="1" customWidth="1"/>
    <col min="4" max="4" width="10.19921875" style="117" bestFit="1" customWidth="1"/>
    <col min="5" max="5" width="12.3984375" style="117" bestFit="1" customWidth="1"/>
    <col min="6" max="6" width="10.19921875" style="117" bestFit="1" customWidth="1"/>
    <col min="7" max="7" width="11" style="119" bestFit="1" customWidth="1"/>
    <col min="8" max="8" width="8" style="117" bestFit="1" customWidth="1"/>
    <col min="9" max="9" width="10.59765625" style="119" bestFit="1" customWidth="1"/>
    <col min="10" max="10" width="9" style="117" bestFit="1" customWidth="1"/>
    <col min="11" max="11" width="10.5" style="117" bestFit="1" customWidth="1"/>
    <col min="12" max="12" width="8.5" style="117" bestFit="1" customWidth="1"/>
    <col min="13" max="13" width="11" style="119" bestFit="1" customWidth="1"/>
    <col min="14" max="14" width="10.5" style="160" bestFit="1" customWidth="1"/>
    <col min="15" max="15" width="11.3984375" style="119" bestFit="1" customWidth="1"/>
    <col min="16" max="16" width="9" style="117" bestFit="1" customWidth="1"/>
    <col min="17" max="17" width="11.3984375" style="119" bestFit="1" customWidth="1"/>
    <col min="18" max="18" width="10.19921875" style="117" bestFit="1" customWidth="1"/>
    <col min="19" max="19" width="11" style="117" bestFit="1" customWidth="1"/>
    <col min="20" max="20" width="10.19921875" style="117" bestFit="1" customWidth="1"/>
    <col min="21" max="16384" width="9" style="117"/>
  </cols>
  <sheetData>
    <row r="1" spans="1:20" ht="26.4" x14ac:dyDescent="0.4">
      <c r="A1" s="255" t="s">
        <v>279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</row>
    <row r="2" spans="1:20" ht="26.4" x14ac:dyDescent="0.4">
      <c r="A2" s="162"/>
      <c r="B2" s="162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</row>
    <row r="3" spans="1:20" ht="20.399999999999999" x14ac:dyDescent="0.4">
      <c r="A3" s="242" t="s">
        <v>0</v>
      </c>
      <c r="B3" s="242" t="s">
        <v>161</v>
      </c>
      <c r="C3" s="256">
        <v>2562</v>
      </c>
      <c r="D3" s="239"/>
      <c r="E3" s="256">
        <v>2563</v>
      </c>
      <c r="F3" s="239"/>
      <c r="G3" s="257" t="s">
        <v>164</v>
      </c>
      <c r="H3" s="258"/>
      <c r="I3" s="257" t="s">
        <v>265</v>
      </c>
      <c r="J3" s="258"/>
      <c r="K3" s="257" t="s">
        <v>266</v>
      </c>
      <c r="L3" s="258"/>
      <c r="M3" s="257" t="s">
        <v>267</v>
      </c>
      <c r="N3" s="258"/>
      <c r="O3" s="257" t="s">
        <v>268</v>
      </c>
      <c r="P3" s="258"/>
      <c r="Q3" s="257" t="s">
        <v>269</v>
      </c>
      <c r="R3" s="258"/>
      <c r="S3" s="259" t="s">
        <v>270</v>
      </c>
      <c r="T3" s="258"/>
    </row>
    <row r="4" spans="1:20" ht="20.399999999999999" x14ac:dyDescent="0.4">
      <c r="A4" s="243"/>
      <c r="B4" s="243"/>
      <c r="C4" s="256" t="s">
        <v>1</v>
      </c>
      <c r="D4" s="239"/>
      <c r="E4" s="256" t="s">
        <v>1</v>
      </c>
      <c r="F4" s="239"/>
      <c r="G4" s="253" t="s">
        <v>1</v>
      </c>
      <c r="H4" s="254"/>
      <c r="I4" s="253" t="s">
        <v>1</v>
      </c>
      <c r="J4" s="254"/>
      <c r="K4" s="253" t="s">
        <v>1</v>
      </c>
      <c r="L4" s="254"/>
      <c r="M4" s="253" t="s">
        <v>1</v>
      </c>
      <c r="N4" s="254"/>
      <c r="O4" s="253" t="s">
        <v>1</v>
      </c>
      <c r="P4" s="254"/>
      <c r="Q4" s="253" t="s">
        <v>1</v>
      </c>
      <c r="R4" s="254"/>
      <c r="S4" s="253" t="s">
        <v>1</v>
      </c>
      <c r="T4" s="254"/>
    </row>
    <row r="5" spans="1:20" ht="20.399999999999999" x14ac:dyDescent="0.4">
      <c r="A5" s="244"/>
      <c r="B5" s="244"/>
      <c r="C5" s="43" t="s">
        <v>2</v>
      </c>
      <c r="D5" s="130" t="s">
        <v>3</v>
      </c>
      <c r="E5" s="43" t="s">
        <v>2</v>
      </c>
      <c r="F5" s="130" t="s">
        <v>3</v>
      </c>
      <c r="G5" s="140" t="s">
        <v>2</v>
      </c>
      <c r="H5" s="141" t="s">
        <v>3</v>
      </c>
      <c r="I5" s="140" t="s">
        <v>2</v>
      </c>
      <c r="J5" s="141" t="s">
        <v>145</v>
      </c>
      <c r="K5" s="141" t="s">
        <v>2</v>
      </c>
      <c r="L5" s="141" t="s">
        <v>3</v>
      </c>
      <c r="M5" s="140" t="s">
        <v>2</v>
      </c>
      <c r="N5" s="142" t="s">
        <v>145</v>
      </c>
      <c r="O5" s="140" t="s">
        <v>2</v>
      </c>
      <c r="P5" s="141" t="s">
        <v>145</v>
      </c>
      <c r="Q5" s="140" t="s">
        <v>2</v>
      </c>
      <c r="R5" s="141" t="s">
        <v>145</v>
      </c>
      <c r="S5" s="141" t="s">
        <v>2</v>
      </c>
      <c r="T5" s="141" t="s">
        <v>3</v>
      </c>
    </row>
    <row r="6" spans="1:20" ht="20.399999999999999" x14ac:dyDescent="0.55000000000000004">
      <c r="A6" s="42"/>
      <c r="B6" s="48" t="s">
        <v>4</v>
      </c>
      <c r="C6" s="49"/>
      <c r="D6" s="50"/>
      <c r="E6" s="49"/>
      <c r="F6" s="50"/>
      <c r="G6" s="95"/>
      <c r="H6" s="96"/>
      <c r="I6" s="93"/>
      <c r="J6" s="94"/>
      <c r="K6" s="95"/>
      <c r="L6" s="96"/>
      <c r="M6" s="93"/>
      <c r="N6" s="143"/>
      <c r="O6" s="95"/>
      <c r="P6" s="96"/>
      <c r="Q6" s="93"/>
      <c r="R6" s="94"/>
      <c r="S6" s="95"/>
      <c r="T6" s="96"/>
    </row>
    <row r="7" spans="1:20" ht="19.8" x14ac:dyDescent="0.5">
      <c r="A7" s="51">
        <v>1</v>
      </c>
      <c r="B7" s="52" t="s">
        <v>5</v>
      </c>
      <c r="C7" s="53">
        <v>260211.25</v>
      </c>
      <c r="D7" s="54">
        <v>11595</v>
      </c>
      <c r="E7" s="53">
        <f>G7+I7+K7+M7+O7+Q7+S7</f>
        <v>0</v>
      </c>
      <c r="F7" s="54">
        <f>H7+J7+L7+N7+P7+R7+T7</f>
        <v>0</v>
      </c>
      <c r="G7" s="55"/>
      <c r="H7" s="56"/>
      <c r="I7" s="57"/>
      <c r="J7" s="58"/>
      <c r="K7" s="59"/>
      <c r="L7" s="60"/>
      <c r="M7" s="57"/>
      <c r="N7" s="144"/>
      <c r="O7" s="59"/>
      <c r="P7" s="60"/>
      <c r="Q7" s="57"/>
      <c r="R7" s="58"/>
      <c r="S7" s="59"/>
      <c r="T7" s="60"/>
    </row>
    <row r="8" spans="1:20" ht="19.8" x14ac:dyDescent="0.5">
      <c r="A8" s="63"/>
      <c r="B8" s="64" t="s">
        <v>244</v>
      </c>
      <c r="C8" s="53"/>
      <c r="D8" s="54"/>
      <c r="E8" s="53"/>
      <c r="F8" s="54"/>
      <c r="G8" s="55"/>
      <c r="H8" s="56"/>
      <c r="I8" s="57"/>
      <c r="J8" s="58"/>
      <c r="K8" s="59"/>
      <c r="L8" s="60"/>
      <c r="M8" s="57"/>
      <c r="N8" s="144"/>
      <c r="O8" s="59"/>
      <c r="P8" s="60"/>
      <c r="Q8" s="57"/>
      <c r="R8" s="58"/>
      <c r="S8" s="59"/>
      <c r="T8" s="60"/>
    </row>
    <row r="9" spans="1:20" ht="19.8" x14ac:dyDescent="0.5">
      <c r="A9" s="63"/>
      <c r="B9" s="64" t="s">
        <v>245</v>
      </c>
      <c r="C9" s="53">
        <v>252403.33000000002</v>
      </c>
      <c r="D9" s="65"/>
      <c r="E9" s="53">
        <f>G9+I9+K9+M9+O9+Q9+S9</f>
        <v>0</v>
      </c>
      <c r="F9" s="65"/>
      <c r="G9" s="55"/>
      <c r="H9" s="66"/>
      <c r="I9" s="57">
        <f>I7-I11-I10</f>
        <v>0</v>
      </c>
      <c r="J9" s="65"/>
      <c r="K9" s="55"/>
      <c r="L9" s="66"/>
      <c r="M9" s="57">
        <f>M7-M11-M10</f>
        <v>0</v>
      </c>
      <c r="N9" s="145"/>
      <c r="O9" s="55"/>
      <c r="P9" s="66"/>
      <c r="Q9" s="57"/>
      <c r="R9" s="65"/>
      <c r="S9" s="55"/>
      <c r="T9" s="66"/>
    </row>
    <row r="10" spans="1:20" ht="19.8" x14ac:dyDescent="0.5">
      <c r="A10" s="63"/>
      <c r="B10" s="64" t="s">
        <v>246</v>
      </c>
      <c r="C10" s="53">
        <v>934</v>
      </c>
      <c r="D10" s="65"/>
      <c r="E10" s="53">
        <f t="shared" ref="E10:F22" si="0">G10+I10+K10+M10+O10+Q10+S10</f>
        <v>0</v>
      </c>
      <c r="F10" s="65"/>
      <c r="G10" s="55">
        <v>0</v>
      </c>
      <c r="H10" s="66"/>
      <c r="I10" s="57">
        <v>0</v>
      </c>
      <c r="J10" s="65"/>
      <c r="K10" s="59"/>
      <c r="L10" s="66"/>
      <c r="M10" s="57">
        <v>0</v>
      </c>
      <c r="N10" s="145"/>
      <c r="O10" s="59"/>
      <c r="P10" s="66"/>
      <c r="Q10" s="57">
        <v>0</v>
      </c>
      <c r="R10" s="65"/>
      <c r="S10" s="59">
        <v>0</v>
      </c>
      <c r="T10" s="66"/>
    </row>
    <row r="11" spans="1:20" ht="19.8" x14ac:dyDescent="0.5">
      <c r="A11" s="63"/>
      <c r="B11" s="64" t="s">
        <v>247</v>
      </c>
      <c r="C11" s="53">
        <v>6282</v>
      </c>
      <c r="D11" s="65"/>
      <c r="E11" s="53">
        <f t="shared" si="0"/>
        <v>0</v>
      </c>
      <c r="F11" s="65"/>
      <c r="G11" s="55">
        <v>0</v>
      </c>
      <c r="H11" s="66"/>
      <c r="I11" s="57">
        <v>0</v>
      </c>
      <c r="J11" s="65"/>
      <c r="K11" s="59"/>
      <c r="L11" s="66"/>
      <c r="M11" s="57">
        <v>0</v>
      </c>
      <c r="N11" s="145"/>
      <c r="O11" s="59"/>
      <c r="P11" s="66"/>
      <c r="Q11" s="57">
        <v>0</v>
      </c>
      <c r="R11" s="65"/>
      <c r="S11" s="59"/>
      <c r="T11" s="66"/>
    </row>
    <row r="12" spans="1:20" ht="19.8" x14ac:dyDescent="0.5">
      <c r="A12" s="63"/>
      <c r="B12" s="64" t="s">
        <v>248</v>
      </c>
      <c r="C12" s="53"/>
      <c r="D12" s="54"/>
      <c r="E12" s="53"/>
      <c r="F12" s="54"/>
      <c r="G12" s="55"/>
      <c r="H12" s="56"/>
      <c r="I12" s="57"/>
      <c r="J12" s="58"/>
      <c r="K12" s="59">
        <v>0</v>
      </c>
      <c r="L12" s="60"/>
      <c r="M12" s="61"/>
      <c r="N12" s="146"/>
      <c r="O12" s="59"/>
      <c r="P12" s="60"/>
      <c r="Q12" s="57"/>
      <c r="R12" s="58"/>
      <c r="S12" s="59"/>
      <c r="T12" s="60"/>
    </row>
    <row r="13" spans="1:20" ht="19.8" x14ac:dyDescent="0.5">
      <c r="A13" s="63"/>
      <c r="B13" s="64" t="s">
        <v>251</v>
      </c>
      <c r="C13" s="53">
        <v>215237.35</v>
      </c>
      <c r="D13" s="54">
        <v>9653</v>
      </c>
      <c r="E13" s="53">
        <f>G13+I13+K13+M13+O13+Q13+S13</f>
        <v>0</v>
      </c>
      <c r="F13" s="54">
        <f>H13+J13+L13+N13+P13+R13+T13</f>
        <v>0</v>
      </c>
      <c r="G13" s="55"/>
      <c r="H13" s="56"/>
      <c r="I13" s="57"/>
      <c r="J13" s="58"/>
      <c r="K13" s="55"/>
      <c r="L13" s="56"/>
      <c r="M13" s="57"/>
      <c r="N13" s="58"/>
      <c r="O13" s="55"/>
      <c r="P13" s="56"/>
      <c r="Q13" s="57"/>
      <c r="R13" s="58"/>
      <c r="S13" s="55"/>
      <c r="T13" s="60"/>
    </row>
    <row r="14" spans="1:20" ht="19.8" x14ac:dyDescent="0.5">
      <c r="A14" s="63"/>
      <c r="B14" s="64" t="s">
        <v>249</v>
      </c>
      <c r="C14" s="53">
        <v>25</v>
      </c>
      <c r="D14" s="54">
        <v>3</v>
      </c>
      <c r="E14" s="53">
        <f t="shared" si="0"/>
        <v>0</v>
      </c>
      <c r="F14" s="54">
        <f t="shared" si="0"/>
        <v>0</v>
      </c>
      <c r="G14" s="55"/>
      <c r="H14" s="56"/>
      <c r="I14" s="57"/>
      <c r="J14" s="58"/>
      <c r="K14" s="59"/>
      <c r="L14" s="60"/>
      <c r="M14" s="57"/>
      <c r="N14" s="144"/>
      <c r="O14" s="59"/>
      <c r="P14" s="60"/>
      <c r="Q14" s="57"/>
      <c r="R14" s="58"/>
      <c r="S14" s="59"/>
      <c r="T14" s="60"/>
    </row>
    <row r="15" spans="1:20" ht="19.8" x14ac:dyDescent="0.5">
      <c r="A15" s="63"/>
      <c r="B15" s="64" t="s">
        <v>250</v>
      </c>
      <c r="C15" s="53">
        <v>44114.67</v>
      </c>
      <c r="D15" s="54">
        <v>1903</v>
      </c>
      <c r="E15" s="53">
        <f t="shared" si="0"/>
        <v>0</v>
      </c>
      <c r="F15" s="54">
        <f t="shared" si="0"/>
        <v>0</v>
      </c>
      <c r="G15" s="55"/>
      <c r="H15" s="56"/>
      <c r="I15" s="57"/>
      <c r="J15" s="58"/>
      <c r="K15" s="59"/>
      <c r="L15" s="60"/>
      <c r="M15" s="57"/>
      <c r="N15" s="144"/>
      <c r="O15" s="59"/>
      <c r="P15" s="60"/>
      <c r="Q15" s="57"/>
      <c r="R15" s="58"/>
      <c r="S15" s="59"/>
      <c r="T15" s="60"/>
    </row>
    <row r="16" spans="1:20" ht="19.8" x14ac:dyDescent="0.5">
      <c r="A16" s="63"/>
      <c r="B16" s="64" t="s">
        <v>252</v>
      </c>
      <c r="C16" s="53">
        <v>3.43</v>
      </c>
      <c r="D16" s="54">
        <v>1</v>
      </c>
      <c r="E16" s="53">
        <f t="shared" si="0"/>
        <v>0</v>
      </c>
      <c r="F16" s="54">
        <f t="shared" si="0"/>
        <v>0</v>
      </c>
      <c r="G16" s="55"/>
      <c r="H16" s="56"/>
      <c r="I16" s="57"/>
      <c r="J16" s="58"/>
      <c r="K16" s="59"/>
      <c r="L16" s="60"/>
      <c r="M16" s="57"/>
      <c r="N16" s="144"/>
      <c r="O16" s="59"/>
      <c r="P16" s="60"/>
      <c r="Q16" s="57"/>
      <c r="R16" s="58"/>
      <c r="S16" s="59"/>
      <c r="T16" s="60"/>
    </row>
    <row r="17" spans="1:20" ht="19.8" x14ac:dyDescent="0.5">
      <c r="A17" s="63"/>
      <c r="B17" s="64" t="s">
        <v>253</v>
      </c>
      <c r="C17" s="53">
        <v>770.8</v>
      </c>
      <c r="D17" s="54">
        <v>31</v>
      </c>
      <c r="E17" s="53">
        <f t="shared" si="0"/>
        <v>0</v>
      </c>
      <c r="F17" s="54">
        <f t="shared" si="0"/>
        <v>0</v>
      </c>
      <c r="G17" s="55"/>
      <c r="H17" s="56"/>
      <c r="I17" s="57"/>
      <c r="J17" s="58"/>
      <c r="K17" s="59"/>
      <c r="L17" s="60"/>
      <c r="M17" s="57"/>
      <c r="N17" s="144"/>
      <c r="O17" s="59"/>
      <c r="P17" s="60"/>
      <c r="Q17" s="57"/>
      <c r="R17" s="58"/>
      <c r="S17" s="59"/>
      <c r="T17" s="60"/>
    </row>
    <row r="18" spans="1:20" ht="19.8" x14ac:dyDescent="0.5">
      <c r="A18" s="63"/>
      <c r="B18" s="64" t="s">
        <v>271</v>
      </c>
      <c r="C18" s="53">
        <v>60</v>
      </c>
      <c r="D18" s="54">
        <v>4</v>
      </c>
      <c r="E18" s="53">
        <f t="shared" si="0"/>
        <v>0</v>
      </c>
      <c r="F18" s="54">
        <f t="shared" si="0"/>
        <v>0</v>
      </c>
      <c r="G18" s="55"/>
      <c r="H18" s="56"/>
      <c r="I18" s="57"/>
      <c r="J18" s="58"/>
      <c r="K18" s="59"/>
      <c r="L18" s="60"/>
      <c r="M18" s="57"/>
      <c r="N18" s="144"/>
      <c r="O18" s="59"/>
      <c r="P18" s="60"/>
      <c r="Q18" s="57"/>
      <c r="R18" s="58"/>
      <c r="S18" s="59"/>
      <c r="T18" s="60"/>
    </row>
    <row r="19" spans="1:20" ht="19.8" x14ac:dyDescent="0.5">
      <c r="A19" s="63"/>
      <c r="B19" s="64" t="s">
        <v>272</v>
      </c>
      <c r="C19" s="53"/>
      <c r="D19" s="53"/>
      <c r="E19" s="53"/>
      <c r="F19" s="53"/>
      <c r="G19" s="55"/>
      <c r="H19" s="56"/>
      <c r="I19" s="57"/>
      <c r="J19" s="58"/>
      <c r="K19" s="59"/>
      <c r="L19" s="60"/>
      <c r="M19" s="57"/>
      <c r="N19" s="144"/>
      <c r="O19" s="59"/>
      <c r="P19" s="60"/>
      <c r="Q19" s="57"/>
      <c r="R19" s="58"/>
      <c r="S19" s="59"/>
      <c r="T19" s="60"/>
    </row>
    <row r="20" spans="1:20" ht="19.8" x14ac:dyDescent="0.5">
      <c r="A20" s="63"/>
      <c r="B20" s="64" t="s">
        <v>273</v>
      </c>
      <c r="C20" s="53">
        <v>260207.25</v>
      </c>
      <c r="D20" s="54">
        <v>11594</v>
      </c>
      <c r="E20" s="53">
        <f>G20+I20+K20+M20+O20+Q20+S20</f>
        <v>0</v>
      </c>
      <c r="F20" s="54">
        <f>H20+J20+L20+N20+P20+R20+T20</f>
        <v>0</v>
      </c>
      <c r="G20" s="59"/>
      <c r="H20" s="60"/>
      <c r="I20" s="57"/>
      <c r="J20" s="58"/>
      <c r="K20" s="59"/>
      <c r="L20" s="60"/>
      <c r="M20" s="57"/>
      <c r="N20" s="144"/>
      <c r="O20" s="59"/>
      <c r="P20" s="60"/>
      <c r="Q20" s="57"/>
      <c r="R20" s="57"/>
      <c r="S20" s="59"/>
      <c r="T20" s="60"/>
    </row>
    <row r="21" spans="1:20" ht="19.8" x14ac:dyDescent="0.5">
      <c r="A21" s="63"/>
      <c r="B21" s="64" t="s">
        <v>254</v>
      </c>
      <c r="C21" s="53">
        <v>4</v>
      </c>
      <c r="D21" s="54">
        <v>1</v>
      </c>
      <c r="E21" s="53">
        <f t="shared" si="0"/>
        <v>0</v>
      </c>
      <c r="F21" s="54">
        <f t="shared" si="0"/>
        <v>0</v>
      </c>
      <c r="G21" s="55"/>
      <c r="H21" s="56"/>
      <c r="I21" s="57"/>
      <c r="J21" s="58"/>
      <c r="K21" s="59"/>
      <c r="L21" s="60"/>
      <c r="M21" s="57"/>
      <c r="N21" s="144"/>
      <c r="O21" s="59"/>
      <c r="P21" s="60"/>
      <c r="Q21" s="57"/>
      <c r="R21" s="58"/>
      <c r="S21" s="59"/>
      <c r="T21" s="60"/>
    </row>
    <row r="22" spans="1:20" ht="20.399999999999999" thickBot="1" x14ac:dyDescent="0.55000000000000004">
      <c r="A22" s="63">
        <v>2</v>
      </c>
      <c r="B22" s="64" t="s">
        <v>6</v>
      </c>
      <c r="C22" s="53">
        <v>230091.25</v>
      </c>
      <c r="D22" s="54">
        <v>10246</v>
      </c>
      <c r="E22" s="53">
        <f t="shared" si="0"/>
        <v>0</v>
      </c>
      <c r="F22" s="54">
        <f t="shared" si="0"/>
        <v>0</v>
      </c>
      <c r="G22" s="55"/>
      <c r="H22" s="56"/>
      <c r="I22" s="57"/>
      <c r="J22" s="58"/>
      <c r="K22" s="59"/>
      <c r="L22" s="60"/>
      <c r="M22" s="57"/>
      <c r="N22" s="144"/>
      <c r="O22" s="59"/>
      <c r="P22" s="60"/>
      <c r="Q22" s="57"/>
      <c r="R22" s="58"/>
      <c r="S22" s="59"/>
      <c r="T22" s="60"/>
    </row>
    <row r="23" spans="1:20" ht="21.6" thickTop="1" thickBot="1" x14ac:dyDescent="0.6">
      <c r="A23" s="245" t="s">
        <v>1</v>
      </c>
      <c r="B23" s="246"/>
      <c r="C23" s="67">
        <f t="shared" ref="C23:T23" si="1">C7</f>
        <v>260211.25</v>
      </c>
      <c r="D23" s="68">
        <f t="shared" si="1"/>
        <v>11595</v>
      </c>
      <c r="E23" s="67">
        <f>E7</f>
        <v>0</v>
      </c>
      <c r="F23" s="68">
        <f t="shared" si="1"/>
        <v>0</v>
      </c>
      <c r="G23" s="109">
        <f t="shared" si="1"/>
        <v>0</v>
      </c>
      <c r="H23" s="110">
        <f t="shared" si="1"/>
        <v>0</v>
      </c>
      <c r="I23" s="107">
        <f t="shared" si="1"/>
        <v>0</v>
      </c>
      <c r="J23" s="108">
        <f t="shared" si="1"/>
        <v>0</v>
      </c>
      <c r="K23" s="109">
        <f t="shared" si="1"/>
        <v>0</v>
      </c>
      <c r="L23" s="110">
        <f t="shared" si="1"/>
        <v>0</v>
      </c>
      <c r="M23" s="107">
        <f t="shared" si="1"/>
        <v>0</v>
      </c>
      <c r="N23" s="147">
        <f t="shared" si="1"/>
        <v>0</v>
      </c>
      <c r="O23" s="109">
        <f t="shared" si="1"/>
        <v>0</v>
      </c>
      <c r="P23" s="110">
        <f t="shared" si="1"/>
        <v>0</v>
      </c>
      <c r="Q23" s="107">
        <f t="shared" si="1"/>
        <v>0</v>
      </c>
      <c r="R23" s="108">
        <f t="shared" si="1"/>
        <v>0</v>
      </c>
      <c r="S23" s="109">
        <f t="shared" si="1"/>
        <v>0</v>
      </c>
      <c r="T23" s="110">
        <f t="shared" si="1"/>
        <v>0</v>
      </c>
    </row>
    <row r="24" spans="1:20" ht="21" thickTop="1" x14ac:dyDescent="0.55000000000000004">
      <c r="A24" s="51"/>
      <c r="B24" s="69" t="s">
        <v>7</v>
      </c>
      <c r="C24" s="70"/>
      <c r="D24" s="71"/>
      <c r="E24" s="70"/>
      <c r="F24" s="71"/>
      <c r="G24" s="97"/>
      <c r="H24" s="98"/>
      <c r="I24" s="122"/>
      <c r="J24" s="123"/>
      <c r="K24" s="97"/>
      <c r="L24" s="98"/>
      <c r="M24" s="103"/>
      <c r="N24" s="148"/>
      <c r="O24" s="97"/>
      <c r="P24" s="98"/>
      <c r="Q24" s="103"/>
      <c r="R24" s="104"/>
      <c r="S24" s="97"/>
      <c r="T24" s="98"/>
    </row>
    <row r="25" spans="1:20" ht="19.8" x14ac:dyDescent="0.5">
      <c r="A25" s="51">
        <v>1</v>
      </c>
      <c r="B25" s="72" t="s">
        <v>256</v>
      </c>
      <c r="C25" s="53">
        <v>20.25</v>
      </c>
      <c r="D25" s="54">
        <v>7</v>
      </c>
      <c r="E25" s="53">
        <f t="shared" ref="E25:F32" si="2">G25+I25+K25+M25+O25+Q25+S25</f>
        <v>0</v>
      </c>
      <c r="F25" s="54">
        <f t="shared" si="2"/>
        <v>0</v>
      </c>
      <c r="G25" s="55"/>
      <c r="H25" s="56"/>
      <c r="I25" s="61"/>
      <c r="J25" s="62"/>
      <c r="K25" s="55"/>
      <c r="L25" s="56"/>
      <c r="M25" s="61"/>
      <c r="N25" s="146"/>
      <c r="O25" s="55"/>
      <c r="P25" s="56"/>
      <c r="Q25" s="61"/>
      <c r="R25" s="62"/>
      <c r="S25" s="55"/>
      <c r="T25" s="56"/>
    </row>
    <row r="26" spans="1:20" ht="19.8" x14ac:dyDescent="0.5">
      <c r="A26" s="51">
        <v>2</v>
      </c>
      <c r="B26" s="72" t="s">
        <v>10</v>
      </c>
      <c r="C26" s="53">
        <v>39</v>
      </c>
      <c r="D26" s="54">
        <v>3</v>
      </c>
      <c r="E26" s="53">
        <f t="shared" si="2"/>
        <v>0</v>
      </c>
      <c r="F26" s="54">
        <f t="shared" si="2"/>
        <v>0</v>
      </c>
      <c r="G26" s="55"/>
      <c r="H26" s="56"/>
      <c r="I26" s="61"/>
      <c r="J26" s="62"/>
      <c r="K26" s="55"/>
      <c r="L26" s="56"/>
      <c r="M26" s="61"/>
      <c r="N26" s="146"/>
      <c r="O26" s="55"/>
      <c r="P26" s="56"/>
      <c r="Q26" s="61"/>
      <c r="R26" s="62"/>
      <c r="S26" s="55"/>
      <c r="T26" s="56"/>
    </row>
    <row r="27" spans="1:20" ht="19.8" x14ac:dyDescent="0.5">
      <c r="A27" s="51">
        <v>3</v>
      </c>
      <c r="B27" s="72" t="s">
        <v>209</v>
      </c>
      <c r="C27" s="53">
        <v>1744.8200000000002</v>
      </c>
      <c r="D27" s="54">
        <v>59</v>
      </c>
      <c r="E27" s="53">
        <f>G27+I27+K27+M27+O27+Q27+S27</f>
        <v>0</v>
      </c>
      <c r="F27" s="54">
        <f t="shared" si="2"/>
        <v>0</v>
      </c>
      <c r="G27" s="55"/>
      <c r="H27" s="56"/>
      <c r="I27" s="61"/>
      <c r="J27" s="62"/>
      <c r="K27" s="55"/>
      <c r="L27" s="56"/>
      <c r="M27" s="61"/>
      <c r="N27" s="146"/>
      <c r="O27" s="55"/>
      <c r="P27" s="56"/>
      <c r="Q27" s="61"/>
      <c r="R27" s="62"/>
      <c r="S27" s="55"/>
      <c r="T27" s="56"/>
    </row>
    <row r="28" spans="1:20" ht="19.8" x14ac:dyDescent="0.5">
      <c r="A28" s="51">
        <v>4</v>
      </c>
      <c r="B28" s="72" t="s">
        <v>210</v>
      </c>
      <c r="C28" s="53">
        <v>304.07</v>
      </c>
      <c r="D28" s="54">
        <v>12</v>
      </c>
      <c r="E28" s="53">
        <f t="shared" si="2"/>
        <v>0</v>
      </c>
      <c r="F28" s="54">
        <f t="shared" si="2"/>
        <v>0</v>
      </c>
      <c r="G28" s="55"/>
      <c r="H28" s="56"/>
      <c r="I28" s="61"/>
      <c r="J28" s="62"/>
      <c r="K28" s="55"/>
      <c r="L28" s="56"/>
      <c r="M28" s="61"/>
      <c r="N28" s="146"/>
      <c r="O28" s="55"/>
      <c r="P28" s="56"/>
      <c r="Q28" s="61"/>
      <c r="R28" s="62"/>
      <c r="S28" s="55"/>
      <c r="T28" s="56"/>
    </row>
    <row r="29" spans="1:20" ht="19.8" x14ac:dyDescent="0.5">
      <c r="A29" s="51">
        <v>5</v>
      </c>
      <c r="B29" s="72" t="s">
        <v>155</v>
      </c>
      <c r="C29" s="53">
        <v>744.25</v>
      </c>
      <c r="D29" s="54">
        <v>164</v>
      </c>
      <c r="E29" s="53">
        <f t="shared" si="2"/>
        <v>0</v>
      </c>
      <c r="F29" s="54">
        <f t="shared" si="2"/>
        <v>0</v>
      </c>
      <c r="G29" s="55"/>
      <c r="H29" s="56"/>
      <c r="I29" s="61"/>
      <c r="J29" s="62"/>
      <c r="K29" s="55"/>
      <c r="L29" s="56"/>
      <c r="M29" s="61"/>
      <c r="N29" s="146"/>
      <c r="O29" s="55"/>
      <c r="P29" s="56"/>
      <c r="Q29" s="61"/>
      <c r="R29" s="62"/>
      <c r="S29" s="55"/>
      <c r="T29" s="56"/>
    </row>
    <row r="30" spans="1:20" ht="19.8" x14ac:dyDescent="0.5">
      <c r="A30" s="51">
        <v>6</v>
      </c>
      <c r="B30" s="72" t="s">
        <v>9</v>
      </c>
      <c r="C30" s="53">
        <v>141</v>
      </c>
      <c r="D30" s="54">
        <v>20</v>
      </c>
      <c r="E30" s="53">
        <f t="shared" si="2"/>
        <v>0</v>
      </c>
      <c r="F30" s="54">
        <f t="shared" si="2"/>
        <v>0</v>
      </c>
      <c r="G30" s="55"/>
      <c r="H30" s="56"/>
      <c r="I30" s="61"/>
      <c r="J30" s="62"/>
      <c r="K30" s="55"/>
      <c r="L30" s="56"/>
      <c r="M30" s="61"/>
      <c r="N30" s="146"/>
      <c r="O30" s="55"/>
      <c r="P30" s="56"/>
      <c r="Q30" s="61"/>
      <c r="R30" s="62"/>
      <c r="S30" s="55"/>
      <c r="T30" s="56"/>
    </row>
    <row r="31" spans="1:20" ht="19.8" x14ac:dyDescent="0.5">
      <c r="A31" s="51">
        <v>7</v>
      </c>
      <c r="B31" s="72" t="s">
        <v>211</v>
      </c>
      <c r="C31" s="53">
        <v>0</v>
      </c>
      <c r="D31" s="54">
        <v>0</v>
      </c>
      <c r="E31" s="53">
        <f t="shared" si="2"/>
        <v>0</v>
      </c>
      <c r="F31" s="54">
        <f t="shared" si="2"/>
        <v>0</v>
      </c>
      <c r="G31" s="55"/>
      <c r="H31" s="56"/>
      <c r="I31" s="61"/>
      <c r="J31" s="62"/>
      <c r="K31" s="55"/>
      <c r="L31" s="56"/>
      <c r="M31" s="61"/>
      <c r="N31" s="146"/>
      <c r="O31" s="55"/>
      <c r="P31" s="56"/>
      <c r="Q31" s="61"/>
      <c r="R31" s="62"/>
      <c r="S31" s="55"/>
      <c r="T31" s="56"/>
    </row>
    <row r="32" spans="1:20" ht="20.399999999999999" thickBot="1" x14ac:dyDescent="0.55000000000000004">
      <c r="A32" s="51">
        <v>8</v>
      </c>
      <c r="B32" s="72" t="s">
        <v>11</v>
      </c>
      <c r="C32" s="53">
        <v>32</v>
      </c>
      <c r="D32" s="54">
        <v>4</v>
      </c>
      <c r="E32" s="53">
        <f t="shared" si="2"/>
        <v>0</v>
      </c>
      <c r="F32" s="54">
        <f t="shared" si="2"/>
        <v>0</v>
      </c>
      <c r="G32" s="55"/>
      <c r="H32" s="56"/>
      <c r="I32" s="61"/>
      <c r="J32" s="62"/>
      <c r="K32" s="55"/>
      <c r="L32" s="56"/>
      <c r="M32" s="61"/>
      <c r="N32" s="146"/>
      <c r="O32" s="55"/>
      <c r="P32" s="56"/>
      <c r="Q32" s="61"/>
      <c r="R32" s="62"/>
      <c r="S32" s="55"/>
      <c r="T32" s="56"/>
    </row>
    <row r="33" spans="1:20" ht="21.6" thickTop="1" thickBot="1" x14ac:dyDescent="0.6">
      <c r="A33" s="245" t="s">
        <v>1</v>
      </c>
      <c r="B33" s="246"/>
      <c r="C33" s="67">
        <f t="shared" ref="C33:T33" si="3">SUM(C25:C32)</f>
        <v>3025.3900000000003</v>
      </c>
      <c r="D33" s="68">
        <f t="shared" si="3"/>
        <v>269</v>
      </c>
      <c r="E33" s="67">
        <f t="shared" si="3"/>
        <v>0</v>
      </c>
      <c r="F33" s="68">
        <f t="shared" si="3"/>
        <v>0</v>
      </c>
      <c r="G33" s="109">
        <f t="shared" si="3"/>
        <v>0</v>
      </c>
      <c r="H33" s="110">
        <f t="shared" si="3"/>
        <v>0</v>
      </c>
      <c r="I33" s="107">
        <f t="shared" si="3"/>
        <v>0</v>
      </c>
      <c r="J33" s="108">
        <f t="shared" si="3"/>
        <v>0</v>
      </c>
      <c r="K33" s="109">
        <f t="shared" si="3"/>
        <v>0</v>
      </c>
      <c r="L33" s="110">
        <f t="shared" si="3"/>
        <v>0</v>
      </c>
      <c r="M33" s="107">
        <f t="shared" si="3"/>
        <v>0</v>
      </c>
      <c r="N33" s="147">
        <f t="shared" si="3"/>
        <v>0</v>
      </c>
      <c r="O33" s="109">
        <f t="shared" si="3"/>
        <v>0</v>
      </c>
      <c r="P33" s="110">
        <f t="shared" si="3"/>
        <v>0</v>
      </c>
      <c r="Q33" s="107">
        <f t="shared" si="3"/>
        <v>0</v>
      </c>
      <c r="R33" s="108">
        <f t="shared" si="3"/>
        <v>0</v>
      </c>
      <c r="S33" s="109">
        <f t="shared" si="3"/>
        <v>0</v>
      </c>
      <c r="T33" s="110">
        <f t="shared" si="3"/>
        <v>0</v>
      </c>
    </row>
    <row r="34" spans="1:20" ht="21" thickTop="1" x14ac:dyDescent="0.55000000000000004">
      <c r="A34" s="73"/>
      <c r="B34" s="74" t="s">
        <v>12</v>
      </c>
      <c r="C34" s="75"/>
      <c r="D34" s="76"/>
      <c r="E34" s="75"/>
      <c r="F34" s="76"/>
      <c r="G34" s="99"/>
      <c r="H34" s="100"/>
      <c r="I34" s="120"/>
      <c r="J34" s="121"/>
      <c r="K34" s="99"/>
      <c r="L34" s="100"/>
      <c r="M34" s="120"/>
      <c r="N34" s="149"/>
      <c r="O34" s="99"/>
      <c r="P34" s="100"/>
      <c r="Q34" s="120"/>
      <c r="R34" s="121"/>
      <c r="S34" s="99"/>
      <c r="T34" s="100"/>
    </row>
    <row r="35" spans="1:20" ht="19.8" x14ac:dyDescent="0.5">
      <c r="A35" s="51">
        <v>1</v>
      </c>
      <c r="B35" s="52" t="s">
        <v>13</v>
      </c>
      <c r="C35" s="53">
        <v>33.379999999999995</v>
      </c>
      <c r="D35" s="54">
        <v>12</v>
      </c>
      <c r="E35" s="53">
        <f t="shared" ref="E35:F50" si="4">G35+I35+K35+M35+O35+Q35+S35</f>
        <v>0</v>
      </c>
      <c r="F35" s="54">
        <f t="shared" si="4"/>
        <v>0</v>
      </c>
      <c r="G35" s="59"/>
      <c r="H35" s="60"/>
      <c r="I35" s="57"/>
      <c r="J35" s="58"/>
      <c r="K35" s="59"/>
      <c r="L35" s="60"/>
      <c r="M35" s="57"/>
      <c r="N35" s="144"/>
      <c r="O35" s="59"/>
      <c r="P35" s="60"/>
      <c r="Q35" s="57"/>
      <c r="R35" s="58"/>
      <c r="S35" s="59"/>
      <c r="T35" s="60"/>
    </row>
    <row r="36" spans="1:20" ht="19.8" x14ac:dyDescent="0.5">
      <c r="A36" s="51">
        <v>2</v>
      </c>
      <c r="B36" s="52" t="s">
        <v>14</v>
      </c>
      <c r="C36" s="53">
        <v>51.929999999999993</v>
      </c>
      <c r="D36" s="54">
        <v>22</v>
      </c>
      <c r="E36" s="53">
        <f t="shared" si="4"/>
        <v>0</v>
      </c>
      <c r="F36" s="54">
        <f t="shared" si="4"/>
        <v>0</v>
      </c>
      <c r="G36" s="59"/>
      <c r="H36" s="60"/>
      <c r="I36" s="57"/>
      <c r="J36" s="58"/>
      <c r="K36" s="59"/>
      <c r="L36" s="60"/>
      <c r="M36" s="57"/>
      <c r="N36" s="144"/>
      <c r="O36" s="59"/>
      <c r="P36" s="60"/>
      <c r="Q36" s="57"/>
      <c r="R36" s="58"/>
      <c r="S36" s="59"/>
      <c r="T36" s="60"/>
    </row>
    <row r="37" spans="1:20" ht="19.8" x14ac:dyDescent="0.5">
      <c r="A37" s="51">
        <v>3</v>
      </c>
      <c r="B37" s="52" t="s">
        <v>212</v>
      </c>
      <c r="C37" s="53">
        <v>1014.3</v>
      </c>
      <c r="D37" s="54">
        <v>336</v>
      </c>
      <c r="E37" s="53">
        <f t="shared" si="4"/>
        <v>0</v>
      </c>
      <c r="F37" s="54">
        <f t="shared" si="4"/>
        <v>0</v>
      </c>
      <c r="G37" s="59"/>
      <c r="H37" s="60"/>
      <c r="I37" s="57"/>
      <c r="J37" s="58"/>
      <c r="K37" s="59"/>
      <c r="L37" s="60"/>
      <c r="M37" s="57"/>
      <c r="N37" s="144"/>
      <c r="O37" s="59"/>
      <c r="P37" s="60"/>
      <c r="Q37" s="57"/>
      <c r="R37" s="58"/>
      <c r="S37" s="59"/>
      <c r="T37" s="60"/>
    </row>
    <row r="38" spans="1:20" ht="19.8" x14ac:dyDescent="0.5">
      <c r="A38" s="51">
        <v>4</v>
      </c>
      <c r="B38" s="52" t="s">
        <v>15</v>
      </c>
      <c r="C38" s="53">
        <v>164.5</v>
      </c>
      <c r="D38" s="54">
        <v>24</v>
      </c>
      <c r="E38" s="53">
        <f t="shared" si="4"/>
        <v>0</v>
      </c>
      <c r="F38" s="54">
        <f t="shared" si="4"/>
        <v>0</v>
      </c>
      <c r="G38" s="59"/>
      <c r="H38" s="60"/>
      <c r="I38" s="57"/>
      <c r="J38" s="58"/>
      <c r="K38" s="59"/>
      <c r="L38" s="60"/>
      <c r="M38" s="57"/>
      <c r="N38" s="144"/>
      <c r="O38" s="59"/>
      <c r="P38" s="60"/>
      <c r="Q38" s="57"/>
      <c r="R38" s="58"/>
      <c r="S38" s="59"/>
      <c r="T38" s="60"/>
    </row>
    <row r="39" spans="1:20" ht="19.8" x14ac:dyDescent="0.5">
      <c r="A39" s="51">
        <v>5</v>
      </c>
      <c r="B39" s="52" t="s">
        <v>213</v>
      </c>
      <c r="C39" s="53">
        <v>0</v>
      </c>
      <c r="D39" s="54">
        <v>0</v>
      </c>
      <c r="E39" s="53">
        <f t="shared" si="4"/>
        <v>0</v>
      </c>
      <c r="F39" s="54">
        <f t="shared" si="4"/>
        <v>0</v>
      </c>
      <c r="G39" s="59"/>
      <c r="H39" s="60"/>
      <c r="I39" s="57"/>
      <c r="J39" s="58"/>
      <c r="K39" s="59"/>
      <c r="L39" s="60"/>
      <c r="M39" s="57"/>
      <c r="N39" s="144"/>
      <c r="O39" s="59"/>
      <c r="P39" s="60"/>
      <c r="Q39" s="57"/>
      <c r="R39" s="58"/>
      <c r="S39" s="59"/>
      <c r="T39" s="60"/>
    </row>
    <row r="40" spans="1:20" ht="19.8" x14ac:dyDescent="0.5">
      <c r="A40" s="51">
        <v>6</v>
      </c>
      <c r="B40" s="52" t="s">
        <v>214</v>
      </c>
      <c r="C40" s="53">
        <v>0</v>
      </c>
      <c r="D40" s="54">
        <v>0</v>
      </c>
      <c r="E40" s="53">
        <f t="shared" si="4"/>
        <v>0</v>
      </c>
      <c r="F40" s="54">
        <f t="shared" si="4"/>
        <v>0</v>
      </c>
      <c r="G40" s="59"/>
      <c r="H40" s="60"/>
      <c r="I40" s="57"/>
      <c r="J40" s="58"/>
      <c r="K40" s="59"/>
      <c r="L40" s="60"/>
      <c r="M40" s="57"/>
      <c r="N40" s="144"/>
      <c r="O40" s="59"/>
      <c r="P40" s="60"/>
      <c r="Q40" s="57"/>
      <c r="R40" s="58"/>
      <c r="S40" s="59"/>
      <c r="T40" s="60"/>
    </row>
    <row r="41" spans="1:20" ht="19.8" x14ac:dyDescent="0.5">
      <c r="A41" s="51">
        <v>7</v>
      </c>
      <c r="B41" s="52" t="s">
        <v>16</v>
      </c>
      <c r="C41" s="53">
        <v>133.17000000000002</v>
      </c>
      <c r="D41" s="54">
        <v>65</v>
      </c>
      <c r="E41" s="53">
        <f t="shared" si="4"/>
        <v>0</v>
      </c>
      <c r="F41" s="54">
        <f t="shared" si="4"/>
        <v>0</v>
      </c>
      <c r="G41" s="59"/>
      <c r="H41" s="60"/>
      <c r="I41" s="57"/>
      <c r="J41" s="58"/>
      <c r="K41" s="59"/>
      <c r="L41" s="60"/>
      <c r="M41" s="57"/>
      <c r="N41" s="144"/>
      <c r="O41" s="59"/>
      <c r="P41" s="60"/>
      <c r="Q41" s="57"/>
      <c r="R41" s="58"/>
      <c r="S41" s="59"/>
      <c r="T41" s="60"/>
    </row>
    <row r="42" spans="1:20" ht="19.8" x14ac:dyDescent="0.5">
      <c r="A42" s="51">
        <v>8</v>
      </c>
      <c r="B42" s="52" t="s">
        <v>17</v>
      </c>
      <c r="C42" s="53">
        <v>0</v>
      </c>
      <c r="D42" s="54">
        <v>0</v>
      </c>
      <c r="E42" s="53">
        <f t="shared" si="4"/>
        <v>0</v>
      </c>
      <c r="F42" s="54">
        <f t="shared" si="4"/>
        <v>0</v>
      </c>
      <c r="G42" s="59"/>
      <c r="H42" s="60"/>
      <c r="I42" s="57"/>
      <c r="J42" s="58"/>
      <c r="K42" s="59"/>
      <c r="L42" s="60"/>
      <c r="M42" s="57"/>
      <c r="N42" s="144"/>
      <c r="O42" s="59"/>
      <c r="P42" s="60"/>
      <c r="Q42" s="57"/>
      <c r="R42" s="58"/>
      <c r="S42" s="59"/>
      <c r="T42" s="60"/>
    </row>
    <row r="43" spans="1:20" ht="19.8" x14ac:dyDescent="0.5">
      <c r="A43" s="51">
        <v>9</v>
      </c>
      <c r="B43" s="52" t="s">
        <v>215</v>
      </c>
      <c r="C43" s="53">
        <v>678.25</v>
      </c>
      <c r="D43" s="54">
        <v>25</v>
      </c>
      <c r="E43" s="53">
        <f t="shared" si="4"/>
        <v>0</v>
      </c>
      <c r="F43" s="54">
        <f t="shared" si="4"/>
        <v>0</v>
      </c>
      <c r="G43" s="59"/>
      <c r="H43" s="60"/>
      <c r="I43" s="57"/>
      <c r="J43" s="58"/>
      <c r="K43" s="59"/>
      <c r="L43" s="60"/>
      <c r="M43" s="57"/>
      <c r="N43" s="144"/>
      <c r="O43" s="59"/>
      <c r="P43" s="60"/>
      <c r="Q43" s="57"/>
      <c r="R43" s="58"/>
      <c r="S43" s="59"/>
      <c r="T43" s="60"/>
    </row>
    <row r="44" spans="1:20" ht="19.8" x14ac:dyDescent="0.5">
      <c r="A44" s="51">
        <v>10</v>
      </c>
      <c r="B44" s="52" t="s">
        <v>18</v>
      </c>
      <c r="C44" s="53">
        <v>186.75</v>
      </c>
      <c r="D44" s="54">
        <v>108</v>
      </c>
      <c r="E44" s="53">
        <f t="shared" si="4"/>
        <v>0</v>
      </c>
      <c r="F44" s="54">
        <f t="shared" si="4"/>
        <v>0</v>
      </c>
      <c r="G44" s="59"/>
      <c r="H44" s="60"/>
      <c r="I44" s="57"/>
      <c r="J44" s="58"/>
      <c r="K44" s="59"/>
      <c r="L44" s="60"/>
      <c r="M44" s="57"/>
      <c r="N44" s="144"/>
      <c r="O44" s="59"/>
      <c r="P44" s="60"/>
      <c r="Q44" s="57"/>
      <c r="R44" s="58"/>
      <c r="S44" s="59"/>
      <c r="T44" s="60"/>
    </row>
    <row r="45" spans="1:20" ht="19.8" x14ac:dyDescent="0.5">
      <c r="A45" s="51">
        <v>11</v>
      </c>
      <c r="B45" s="52" t="s">
        <v>19</v>
      </c>
      <c r="C45" s="53">
        <v>834.26</v>
      </c>
      <c r="D45" s="54">
        <v>203</v>
      </c>
      <c r="E45" s="53">
        <f t="shared" si="4"/>
        <v>0</v>
      </c>
      <c r="F45" s="54">
        <f t="shared" si="4"/>
        <v>0</v>
      </c>
      <c r="G45" s="59"/>
      <c r="H45" s="60"/>
      <c r="I45" s="57"/>
      <c r="J45" s="58"/>
      <c r="K45" s="59"/>
      <c r="L45" s="60"/>
      <c r="M45" s="57"/>
      <c r="N45" s="144"/>
      <c r="O45" s="59"/>
      <c r="P45" s="60"/>
      <c r="Q45" s="57"/>
      <c r="R45" s="58"/>
      <c r="S45" s="59"/>
      <c r="T45" s="60"/>
    </row>
    <row r="46" spans="1:20" ht="19.8" x14ac:dyDescent="0.5">
      <c r="A46" s="51">
        <v>12</v>
      </c>
      <c r="B46" s="52" t="s">
        <v>20</v>
      </c>
      <c r="C46" s="53">
        <v>92.31</v>
      </c>
      <c r="D46" s="54">
        <v>53</v>
      </c>
      <c r="E46" s="53">
        <f t="shared" si="4"/>
        <v>0</v>
      </c>
      <c r="F46" s="54">
        <f t="shared" si="4"/>
        <v>0</v>
      </c>
      <c r="G46" s="59"/>
      <c r="H46" s="60"/>
      <c r="I46" s="57"/>
      <c r="J46" s="58"/>
      <c r="K46" s="59"/>
      <c r="L46" s="60"/>
      <c r="M46" s="57"/>
      <c r="N46" s="144"/>
      <c r="O46" s="59"/>
      <c r="P46" s="60"/>
      <c r="Q46" s="57"/>
      <c r="R46" s="58"/>
      <c r="S46" s="59"/>
      <c r="T46" s="60"/>
    </row>
    <row r="47" spans="1:20" ht="19.8" x14ac:dyDescent="0.5">
      <c r="A47" s="51">
        <v>13</v>
      </c>
      <c r="B47" s="52" t="s">
        <v>117</v>
      </c>
      <c r="C47" s="53">
        <v>10.130000000000001</v>
      </c>
      <c r="D47" s="54">
        <v>4</v>
      </c>
      <c r="E47" s="53">
        <f t="shared" si="4"/>
        <v>0</v>
      </c>
      <c r="F47" s="54">
        <f t="shared" si="4"/>
        <v>0</v>
      </c>
      <c r="G47" s="59"/>
      <c r="H47" s="60"/>
      <c r="I47" s="57"/>
      <c r="J47" s="58"/>
      <c r="K47" s="59"/>
      <c r="L47" s="60"/>
      <c r="M47" s="57"/>
      <c r="N47" s="144"/>
      <c r="O47" s="59"/>
      <c r="P47" s="60"/>
      <c r="Q47" s="57"/>
      <c r="R47" s="58"/>
      <c r="S47" s="59"/>
      <c r="T47" s="60"/>
    </row>
    <row r="48" spans="1:20" ht="19.8" x14ac:dyDescent="0.5">
      <c r="A48" s="51">
        <v>14</v>
      </c>
      <c r="B48" s="52" t="s">
        <v>21</v>
      </c>
      <c r="C48" s="53">
        <v>5319.82</v>
      </c>
      <c r="D48" s="54">
        <v>639</v>
      </c>
      <c r="E48" s="53">
        <f t="shared" si="4"/>
        <v>0</v>
      </c>
      <c r="F48" s="54">
        <f t="shared" si="4"/>
        <v>0</v>
      </c>
      <c r="G48" s="59"/>
      <c r="H48" s="60"/>
      <c r="I48" s="57"/>
      <c r="J48" s="58"/>
      <c r="K48" s="59"/>
      <c r="L48" s="60"/>
      <c r="M48" s="57"/>
      <c r="N48" s="144"/>
      <c r="O48" s="59"/>
      <c r="P48" s="60"/>
      <c r="Q48" s="57"/>
      <c r="R48" s="58"/>
      <c r="S48" s="59"/>
      <c r="T48" s="60"/>
    </row>
    <row r="49" spans="1:20" ht="19.8" x14ac:dyDescent="0.5">
      <c r="A49" s="51">
        <v>15</v>
      </c>
      <c r="B49" s="52" t="s">
        <v>274</v>
      </c>
      <c r="C49" s="53">
        <v>17</v>
      </c>
      <c r="D49" s="54">
        <v>3</v>
      </c>
      <c r="E49" s="53">
        <f t="shared" si="4"/>
        <v>0</v>
      </c>
      <c r="F49" s="54">
        <f t="shared" si="4"/>
        <v>0</v>
      </c>
      <c r="G49" s="59"/>
      <c r="H49" s="60"/>
      <c r="I49" s="57"/>
      <c r="J49" s="58"/>
      <c r="K49" s="59"/>
      <c r="L49" s="60"/>
      <c r="M49" s="57"/>
      <c r="N49" s="144"/>
      <c r="O49" s="59"/>
      <c r="P49" s="60"/>
      <c r="Q49" s="57"/>
      <c r="R49" s="58"/>
      <c r="S49" s="59"/>
      <c r="T49" s="60"/>
    </row>
    <row r="50" spans="1:20" ht="19.8" x14ac:dyDescent="0.5">
      <c r="A50" s="51">
        <v>16</v>
      </c>
      <c r="B50" s="52" t="s">
        <v>217</v>
      </c>
      <c r="C50" s="53">
        <v>0.25</v>
      </c>
      <c r="D50" s="54">
        <v>1</v>
      </c>
      <c r="E50" s="53">
        <f t="shared" si="4"/>
        <v>0</v>
      </c>
      <c r="F50" s="54">
        <f t="shared" si="4"/>
        <v>0</v>
      </c>
      <c r="G50" s="59"/>
      <c r="H50" s="60"/>
      <c r="I50" s="57"/>
      <c r="J50" s="58"/>
      <c r="K50" s="59"/>
      <c r="L50" s="60"/>
      <c r="M50" s="57"/>
      <c r="N50" s="144"/>
      <c r="O50" s="59"/>
      <c r="P50" s="60"/>
      <c r="Q50" s="57"/>
      <c r="R50" s="58"/>
      <c r="S50" s="59"/>
      <c r="T50" s="60"/>
    </row>
    <row r="51" spans="1:20" ht="19.8" x14ac:dyDescent="0.5">
      <c r="A51" s="51">
        <v>17</v>
      </c>
      <c r="B51" s="52" t="s">
        <v>24</v>
      </c>
      <c r="C51" s="53">
        <v>1672.78</v>
      </c>
      <c r="D51" s="54">
        <v>314</v>
      </c>
      <c r="E51" s="53">
        <f t="shared" ref="E51:F96" si="5">G51+I51+K51+M51+O51+Q51+S51</f>
        <v>0</v>
      </c>
      <c r="F51" s="54">
        <f t="shared" si="5"/>
        <v>0</v>
      </c>
      <c r="G51" s="59"/>
      <c r="H51" s="60"/>
      <c r="I51" s="57"/>
      <c r="J51" s="58"/>
      <c r="K51" s="59"/>
      <c r="L51" s="60"/>
      <c r="M51" s="57"/>
      <c r="N51" s="144"/>
      <c r="O51" s="59"/>
      <c r="P51" s="60"/>
      <c r="Q51" s="57"/>
      <c r="R51" s="58"/>
      <c r="S51" s="59"/>
      <c r="T51" s="60"/>
    </row>
    <row r="52" spans="1:20" ht="19.8" x14ac:dyDescent="0.5">
      <c r="A52" s="51">
        <v>18</v>
      </c>
      <c r="B52" s="52" t="s">
        <v>25</v>
      </c>
      <c r="C52" s="53">
        <v>13.89</v>
      </c>
      <c r="D52" s="54">
        <v>8</v>
      </c>
      <c r="E52" s="53">
        <f t="shared" si="5"/>
        <v>0</v>
      </c>
      <c r="F52" s="54">
        <f t="shared" si="5"/>
        <v>0</v>
      </c>
      <c r="G52" s="59"/>
      <c r="H52" s="60"/>
      <c r="I52" s="57"/>
      <c r="J52" s="58"/>
      <c r="K52" s="59"/>
      <c r="L52" s="60"/>
      <c r="M52" s="57"/>
      <c r="N52" s="144"/>
      <c r="O52" s="59"/>
      <c r="P52" s="60"/>
      <c r="Q52" s="57"/>
      <c r="R52" s="58"/>
      <c r="S52" s="59"/>
      <c r="T52" s="60"/>
    </row>
    <row r="53" spans="1:20" ht="19.8" x14ac:dyDescent="0.5">
      <c r="A53" s="51">
        <v>19</v>
      </c>
      <c r="B53" s="52" t="s">
        <v>8</v>
      </c>
      <c r="C53" s="53">
        <v>8</v>
      </c>
      <c r="D53" s="54">
        <v>4</v>
      </c>
      <c r="E53" s="53">
        <f t="shared" si="5"/>
        <v>0</v>
      </c>
      <c r="F53" s="54">
        <f t="shared" si="5"/>
        <v>0</v>
      </c>
      <c r="G53" s="59"/>
      <c r="H53" s="60"/>
      <c r="I53" s="57"/>
      <c r="J53" s="58"/>
      <c r="K53" s="59"/>
      <c r="L53" s="60"/>
      <c r="M53" s="57"/>
      <c r="N53" s="144"/>
      <c r="O53" s="59"/>
      <c r="P53" s="60"/>
      <c r="Q53" s="57"/>
      <c r="R53" s="58"/>
      <c r="S53" s="59"/>
      <c r="T53" s="60"/>
    </row>
    <row r="54" spans="1:20" ht="19.8" x14ac:dyDescent="0.5">
      <c r="A54" s="51">
        <v>20</v>
      </c>
      <c r="B54" s="52" t="s">
        <v>26</v>
      </c>
      <c r="C54" s="53">
        <v>54</v>
      </c>
      <c r="D54" s="54">
        <v>13</v>
      </c>
      <c r="E54" s="53">
        <f t="shared" si="5"/>
        <v>0</v>
      </c>
      <c r="F54" s="54">
        <f t="shared" si="5"/>
        <v>0</v>
      </c>
      <c r="G54" s="59"/>
      <c r="H54" s="60"/>
      <c r="I54" s="57"/>
      <c r="J54" s="58"/>
      <c r="K54" s="59"/>
      <c r="L54" s="60"/>
      <c r="M54" s="57"/>
      <c r="N54" s="144"/>
      <c r="O54" s="59"/>
      <c r="P54" s="60"/>
      <c r="Q54" s="57"/>
      <c r="R54" s="58"/>
      <c r="S54" s="59"/>
      <c r="T54" s="60"/>
    </row>
    <row r="55" spans="1:20" ht="19.8" x14ac:dyDescent="0.5">
      <c r="A55" s="51">
        <v>21</v>
      </c>
      <c r="B55" s="52" t="s">
        <v>27</v>
      </c>
      <c r="C55" s="53">
        <v>637.76</v>
      </c>
      <c r="D55" s="54">
        <v>117</v>
      </c>
      <c r="E55" s="53">
        <f t="shared" si="5"/>
        <v>0</v>
      </c>
      <c r="F55" s="54">
        <f t="shared" si="5"/>
        <v>0</v>
      </c>
      <c r="G55" s="59"/>
      <c r="H55" s="60"/>
      <c r="I55" s="57"/>
      <c r="J55" s="58"/>
      <c r="K55" s="59"/>
      <c r="L55" s="60"/>
      <c r="M55" s="57"/>
      <c r="N55" s="144"/>
      <c r="O55" s="59"/>
      <c r="P55" s="60"/>
      <c r="Q55" s="57"/>
      <c r="R55" s="58"/>
      <c r="S55" s="59"/>
      <c r="T55" s="60"/>
    </row>
    <row r="56" spans="1:20" ht="19.8" x14ac:dyDescent="0.5">
      <c r="A56" s="51">
        <v>22</v>
      </c>
      <c r="B56" s="52" t="s">
        <v>218</v>
      </c>
      <c r="C56" s="53">
        <v>0</v>
      </c>
      <c r="D56" s="54">
        <v>0</v>
      </c>
      <c r="E56" s="53">
        <f t="shared" si="5"/>
        <v>0</v>
      </c>
      <c r="F56" s="54">
        <f t="shared" si="5"/>
        <v>0</v>
      </c>
      <c r="G56" s="59"/>
      <c r="H56" s="60"/>
      <c r="I56" s="57"/>
      <c r="J56" s="58"/>
      <c r="K56" s="59"/>
      <c r="L56" s="60"/>
      <c r="M56" s="57"/>
      <c r="N56" s="144"/>
      <c r="O56" s="59"/>
      <c r="P56" s="60"/>
      <c r="Q56" s="57"/>
      <c r="R56" s="58"/>
      <c r="S56" s="59"/>
      <c r="T56" s="60"/>
    </row>
    <row r="57" spans="1:20" ht="19.8" x14ac:dyDescent="0.5">
      <c r="A57" s="51">
        <v>23</v>
      </c>
      <c r="B57" s="52" t="s">
        <v>219</v>
      </c>
      <c r="C57" s="53">
        <v>4.25</v>
      </c>
      <c r="D57" s="54">
        <v>5</v>
      </c>
      <c r="E57" s="53">
        <f t="shared" si="5"/>
        <v>0</v>
      </c>
      <c r="F57" s="54">
        <f t="shared" si="5"/>
        <v>0</v>
      </c>
      <c r="G57" s="59"/>
      <c r="H57" s="60"/>
      <c r="I57" s="57"/>
      <c r="J57" s="58"/>
      <c r="K57" s="59"/>
      <c r="L57" s="60"/>
      <c r="M57" s="57"/>
      <c r="N57" s="144"/>
      <c r="O57" s="59"/>
      <c r="P57" s="60"/>
      <c r="Q57" s="57"/>
      <c r="R57" s="58"/>
      <c r="S57" s="59"/>
      <c r="T57" s="60"/>
    </row>
    <row r="58" spans="1:20" ht="19.8" x14ac:dyDescent="0.5">
      <c r="A58" s="51">
        <v>24</v>
      </c>
      <c r="B58" s="52" t="s">
        <v>46</v>
      </c>
      <c r="C58" s="53">
        <v>9</v>
      </c>
      <c r="D58" s="54">
        <v>1</v>
      </c>
      <c r="E58" s="53">
        <f t="shared" si="5"/>
        <v>0</v>
      </c>
      <c r="F58" s="54">
        <f t="shared" si="5"/>
        <v>0</v>
      </c>
      <c r="G58" s="59"/>
      <c r="H58" s="60"/>
      <c r="I58" s="57"/>
      <c r="J58" s="58"/>
      <c r="K58" s="59"/>
      <c r="L58" s="60"/>
      <c r="M58" s="57"/>
      <c r="N58" s="144"/>
      <c r="O58" s="59"/>
      <c r="P58" s="60"/>
      <c r="Q58" s="57"/>
      <c r="R58" s="58"/>
      <c r="S58" s="59"/>
      <c r="T58" s="60"/>
    </row>
    <row r="59" spans="1:20" ht="19.8" x14ac:dyDescent="0.5">
      <c r="A59" s="51">
        <v>25</v>
      </c>
      <c r="B59" s="52" t="s">
        <v>28</v>
      </c>
      <c r="C59" s="53">
        <v>488</v>
      </c>
      <c r="D59" s="54">
        <v>132</v>
      </c>
      <c r="E59" s="53">
        <f t="shared" si="5"/>
        <v>0</v>
      </c>
      <c r="F59" s="54">
        <f t="shared" si="5"/>
        <v>0</v>
      </c>
      <c r="G59" s="59"/>
      <c r="H59" s="60"/>
      <c r="I59" s="57"/>
      <c r="J59" s="58"/>
      <c r="K59" s="59"/>
      <c r="L59" s="60"/>
      <c r="M59" s="57"/>
      <c r="N59" s="144"/>
      <c r="O59" s="59"/>
      <c r="P59" s="60"/>
      <c r="Q59" s="57"/>
      <c r="R59" s="58"/>
      <c r="S59" s="59"/>
      <c r="T59" s="60"/>
    </row>
    <row r="60" spans="1:20" ht="19.8" x14ac:dyDescent="0.5">
      <c r="A60" s="51">
        <v>26</v>
      </c>
      <c r="B60" s="52" t="s">
        <v>29</v>
      </c>
      <c r="C60" s="53">
        <v>981.94999999999993</v>
      </c>
      <c r="D60" s="54">
        <v>126</v>
      </c>
      <c r="E60" s="53">
        <f t="shared" si="5"/>
        <v>0</v>
      </c>
      <c r="F60" s="54">
        <f t="shared" si="5"/>
        <v>0</v>
      </c>
      <c r="G60" s="59"/>
      <c r="H60" s="60"/>
      <c r="I60" s="57"/>
      <c r="J60" s="58"/>
      <c r="K60" s="59"/>
      <c r="L60" s="60"/>
      <c r="M60" s="57"/>
      <c r="N60" s="144"/>
      <c r="O60" s="59"/>
      <c r="P60" s="60"/>
      <c r="Q60" s="57"/>
      <c r="R60" s="58"/>
      <c r="S60" s="59"/>
      <c r="T60" s="60"/>
    </row>
    <row r="61" spans="1:20" ht="19.8" x14ac:dyDescent="0.5">
      <c r="A61" s="51">
        <v>27</v>
      </c>
      <c r="B61" s="52" t="s">
        <v>220</v>
      </c>
      <c r="C61" s="53">
        <v>23.25</v>
      </c>
      <c r="D61" s="54">
        <v>6</v>
      </c>
      <c r="E61" s="53">
        <f t="shared" si="5"/>
        <v>0</v>
      </c>
      <c r="F61" s="54">
        <f t="shared" si="5"/>
        <v>0</v>
      </c>
      <c r="G61" s="59"/>
      <c r="H61" s="60"/>
      <c r="I61" s="57"/>
      <c r="J61" s="58"/>
      <c r="K61" s="59"/>
      <c r="L61" s="60"/>
      <c r="M61" s="57"/>
      <c r="N61" s="144"/>
      <c r="O61" s="59"/>
      <c r="P61" s="60"/>
      <c r="Q61" s="57"/>
      <c r="R61" s="58"/>
      <c r="S61" s="59"/>
      <c r="T61" s="60"/>
    </row>
    <row r="62" spans="1:20" ht="19.8" x14ac:dyDescent="0.5">
      <c r="A62" s="51">
        <v>28</v>
      </c>
      <c r="B62" s="52" t="s">
        <v>30</v>
      </c>
      <c r="C62" s="53">
        <v>5</v>
      </c>
      <c r="D62" s="54">
        <v>2</v>
      </c>
      <c r="E62" s="53">
        <f t="shared" si="5"/>
        <v>0</v>
      </c>
      <c r="F62" s="54">
        <f t="shared" si="5"/>
        <v>0</v>
      </c>
      <c r="G62" s="59"/>
      <c r="H62" s="60"/>
      <c r="I62" s="57"/>
      <c r="J62" s="58"/>
      <c r="K62" s="59"/>
      <c r="L62" s="60"/>
      <c r="M62" s="57"/>
      <c r="N62" s="144"/>
      <c r="O62" s="59"/>
      <c r="P62" s="60"/>
      <c r="Q62" s="57"/>
      <c r="R62" s="58"/>
      <c r="S62" s="59"/>
      <c r="T62" s="60"/>
    </row>
    <row r="63" spans="1:20" ht="19.8" x14ac:dyDescent="0.5">
      <c r="A63" s="51">
        <v>29</v>
      </c>
      <c r="B63" s="52" t="s">
        <v>31</v>
      </c>
      <c r="C63" s="53">
        <v>543.07999999999993</v>
      </c>
      <c r="D63" s="54">
        <v>170</v>
      </c>
      <c r="E63" s="53">
        <f t="shared" si="5"/>
        <v>0</v>
      </c>
      <c r="F63" s="54">
        <f t="shared" si="5"/>
        <v>0</v>
      </c>
      <c r="G63" s="59"/>
      <c r="H63" s="60"/>
      <c r="I63" s="57"/>
      <c r="J63" s="58"/>
      <c r="K63" s="59"/>
      <c r="L63" s="60"/>
      <c r="M63" s="57"/>
      <c r="N63" s="144"/>
      <c r="O63" s="59"/>
      <c r="P63" s="60"/>
      <c r="Q63" s="57"/>
      <c r="R63" s="58"/>
      <c r="S63" s="59"/>
      <c r="T63" s="60"/>
    </row>
    <row r="64" spans="1:20" ht="19.8" x14ac:dyDescent="0.5">
      <c r="A64" s="51">
        <v>30</v>
      </c>
      <c r="B64" s="52" t="s">
        <v>32</v>
      </c>
      <c r="C64" s="53">
        <v>62.4</v>
      </c>
      <c r="D64" s="54">
        <v>11</v>
      </c>
      <c r="E64" s="53">
        <f t="shared" si="5"/>
        <v>0</v>
      </c>
      <c r="F64" s="54">
        <f t="shared" si="5"/>
        <v>0</v>
      </c>
      <c r="G64" s="59"/>
      <c r="H64" s="60"/>
      <c r="I64" s="57"/>
      <c r="J64" s="58"/>
      <c r="K64" s="59"/>
      <c r="L64" s="60"/>
      <c r="M64" s="57"/>
      <c r="N64" s="144"/>
      <c r="O64" s="59"/>
      <c r="P64" s="60"/>
      <c r="Q64" s="57"/>
      <c r="R64" s="58"/>
      <c r="S64" s="59"/>
      <c r="T64" s="60"/>
    </row>
    <row r="65" spans="1:20" ht="19.8" x14ac:dyDescent="0.5">
      <c r="A65" s="51">
        <v>31</v>
      </c>
      <c r="B65" s="52" t="s">
        <v>33</v>
      </c>
      <c r="C65" s="53">
        <v>178.75</v>
      </c>
      <c r="D65" s="54">
        <v>21</v>
      </c>
      <c r="E65" s="53">
        <f t="shared" si="5"/>
        <v>0</v>
      </c>
      <c r="F65" s="54">
        <f t="shared" si="5"/>
        <v>0</v>
      </c>
      <c r="G65" s="59"/>
      <c r="H65" s="60"/>
      <c r="I65" s="57"/>
      <c r="J65" s="58"/>
      <c r="K65" s="59"/>
      <c r="L65" s="60"/>
      <c r="M65" s="57"/>
      <c r="N65" s="144"/>
      <c r="O65" s="59"/>
      <c r="P65" s="60"/>
      <c r="Q65" s="57"/>
      <c r="R65" s="58"/>
      <c r="S65" s="59"/>
      <c r="T65" s="60"/>
    </row>
    <row r="66" spans="1:20" ht="19.8" x14ac:dyDescent="0.5">
      <c r="A66" s="51">
        <v>32</v>
      </c>
      <c r="B66" s="52" t="s">
        <v>222</v>
      </c>
      <c r="C66" s="53">
        <v>11.04</v>
      </c>
      <c r="D66" s="54">
        <v>3</v>
      </c>
      <c r="E66" s="53">
        <f t="shared" si="5"/>
        <v>0</v>
      </c>
      <c r="F66" s="54">
        <f t="shared" si="5"/>
        <v>0</v>
      </c>
      <c r="G66" s="59"/>
      <c r="H66" s="60"/>
      <c r="I66" s="57"/>
      <c r="J66" s="58"/>
      <c r="K66" s="59"/>
      <c r="L66" s="60"/>
      <c r="M66" s="57"/>
      <c r="N66" s="144"/>
      <c r="O66" s="59"/>
      <c r="P66" s="60"/>
      <c r="Q66" s="57"/>
      <c r="R66" s="58"/>
      <c r="S66" s="59"/>
      <c r="T66" s="60"/>
    </row>
    <row r="67" spans="1:20" ht="19.8" x14ac:dyDescent="0.5">
      <c r="A67" s="51">
        <v>33</v>
      </c>
      <c r="B67" s="52" t="s">
        <v>224</v>
      </c>
      <c r="C67" s="53">
        <v>1064.68</v>
      </c>
      <c r="D67" s="54">
        <v>223</v>
      </c>
      <c r="E67" s="53">
        <f t="shared" si="5"/>
        <v>0</v>
      </c>
      <c r="F67" s="54">
        <f t="shared" si="5"/>
        <v>0</v>
      </c>
      <c r="G67" s="59"/>
      <c r="H67" s="60"/>
      <c r="I67" s="57"/>
      <c r="J67" s="58"/>
      <c r="K67" s="59"/>
      <c r="L67" s="60"/>
      <c r="M67" s="57"/>
      <c r="N67" s="144"/>
      <c r="O67" s="59"/>
      <c r="P67" s="60"/>
      <c r="Q67" s="57"/>
      <c r="R67" s="58"/>
      <c r="S67" s="59"/>
      <c r="T67" s="60"/>
    </row>
    <row r="68" spans="1:20" ht="19.8" x14ac:dyDescent="0.5">
      <c r="A68" s="51">
        <v>34</v>
      </c>
      <c r="B68" s="52" t="s">
        <v>223</v>
      </c>
      <c r="C68" s="53">
        <v>272.55</v>
      </c>
      <c r="D68" s="54">
        <v>67</v>
      </c>
      <c r="E68" s="53">
        <f t="shared" si="5"/>
        <v>0</v>
      </c>
      <c r="F68" s="54">
        <f t="shared" si="5"/>
        <v>0</v>
      </c>
      <c r="G68" s="59"/>
      <c r="H68" s="60"/>
      <c r="I68" s="57"/>
      <c r="J68" s="58"/>
      <c r="K68" s="59"/>
      <c r="L68" s="60"/>
      <c r="M68" s="57"/>
      <c r="N68" s="144"/>
      <c r="O68" s="59"/>
      <c r="P68" s="60"/>
      <c r="Q68" s="57"/>
      <c r="R68" s="58"/>
      <c r="S68" s="59"/>
      <c r="T68" s="60"/>
    </row>
    <row r="69" spans="1:20" ht="19.8" x14ac:dyDescent="0.5">
      <c r="A69" s="51">
        <v>35</v>
      </c>
      <c r="B69" s="52" t="s">
        <v>225</v>
      </c>
      <c r="C69" s="53">
        <v>0.25</v>
      </c>
      <c r="D69" s="54">
        <v>1</v>
      </c>
      <c r="E69" s="53">
        <f t="shared" si="5"/>
        <v>0</v>
      </c>
      <c r="F69" s="54">
        <f t="shared" si="5"/>
        <v>0</v>
      </c>
      <c r="G69" s="59"/>
      <c r="H69" s="60"/>
      <c r="I69" s="57"/>
      <c r="J69" s="58"/>
      <c r="K69" s="59"/>
      <c r="L69" s="60"/>
      <c r="M69" s="57"/>
      <c r="N69" s="144"/>
      <c r="O69" s="59"/>
      <c r="P69" s="60"/>
      <c r="Q69" s="57"/>
      <c r="R69" s="58"/>
      <c r="S69" s="59"/>
      <c r="T69" s="60"/>
    </row>
    <row r="70" spans="1:20" ht="19.8" x14ac:dyDescent="0.5">
      <c r="A70" s="51">
        <v>36</v>
      </c>
      <c r="B70" s="52" t="s">
        <v>226</v>
      </c>
      <c r="C70" s="53">
        <v>30</v>
      </c>
      <c r="D70" s="54">
        <v>2</v>
      </c>
      <c r="E70" s="53">
        <f t="shared" si="5"/>
        <v>0</v>
      </c>
      <c r="F70" s="54">
        <f t="shared" si="5"/>
        <v>0</v>
      </c>
      <c r="G70" s="59"/>
      <c r="H70" s="60"/>
      <c r="I70" s="57"/>
      <c r="J70" s="58"/>
      <c r="K70" s="59"/>
      <c r="L70" s="60"/>
      <c r="M70" s="57"/>
      <c r="N70" s="144"/>
      <c r="O70" s="59"/>
      <c r="P70" s="60"/>
      <c r="Q70" s="57"/>
      <c r="R70" s="58"/>
      <c r="S70" s="59"/>
      <c r="T70" s="60"/>
    </row>
    <row r="71" spans="1:20" ht="19.8" x14ac:dyDescent="0.5">
      <c r="A71" s="51">
        <v>37</v>
      </c>
      <c r="B71" s="52" t="s">
        <v>34</v>
      </c>
      <c r="C71" s="53">
        <v>1</v>
      </c>
      <c r="D71" s="54">
        <v>2</v>
      </c>
      <c r="E71" s="53">
        <f t="shared" si="5"/>
        <v>0</v>
      </c>
      <c r="F71" s="54">
        <f t="shared" si="5"/>
        <v>0</v>
      </c>
      <c r="G71" s="59"/>
      <c r="H71" s="60"/>
      <c r="I71" s="57"/>
      <c r="J71" s="58"/>
      <c r="K71" s="59"/>
      <c r="L71" s="60"/>
      <c r="M71" s="57"/>
      <c r="N71" s="144"/>
      <c r="O71" s="59"/>
      <c r="P71" s="60"/>
      <c r="Q71" s="57"/>
      <c r="R71" s="58"/>
      <c r="S71" s="59"/>
      <c r="T71" s="60"/>
    </row>
    <row r="72" spans="1:20" ht="19.8" x14ac:dyDescent="0.5">
      <c r="A72" s="51">
        <v>38</v>
      </c>
      <c r="B72" s="52" t="s">
        <v>227</v>
      </c>
      <c r="C72" s="53">
        <v>420.5</v>
      </c>
      <c r="D72" s="54">
        <v>62</v>
      </c>
      <c r="E72" s="53">
        <f t="shared" si="5"/>
        <v>0</v>
      </c>
      <c r="F72" s="54">
        <f t="shared" si="5"/>
        <v>0</v>
      </c>
      <c r="G72" s="59"/>
      <c r="H72" s="60"/>
      <c r="I72" s="57"/>
      <c r="J72" s="58"/>
      <c r="K72" s="59"/>
      <c r="L72" s="60"/>
      <c r="M72" s="57"/>
      <c r="N72" s="144"/>
      <c r="O72" s="59"/>
      <c r="P72" s="60"/>
      <c r="Q72" s="57"/>
      <c r="R72" s="58"/>
      <c r="S72" s="59"/>
      <c r="T72" s="60"/>
    </row>
    <row r="73" spans="1:20" ht="19.8" x14ac:dyDescent="0.5">
      <c r="A73" s="51">
        <v>39</v>
      </c>
      <c r="B73" s="52" t="s">
        <v>35</v>
      </c>
      <c r="C73" s="53">
        <v>26.25</v>
      </c>
      <c r="D73" s="54">
        <v>7</v>
      </c>
      <c r="E73" s="53">
        <f t="shared" si="5"/>
        <v>0</v>
      </c>
      <c r="F73" s="54">
        <f t="shared" si="5"/>
        <v>0</v>
      </c>
      <c r="G73" s="59"/>
      <c r="H73" s="60"/>
      <c r="I73" s="57"/>
      <c r="J73" s="58"/>
      <c r="K73" s="59"/>
      <c r="L73" s="60"/>
      <c r="M73" s="57"/>
      <c r="N73" s="144"/>
      <c r="O73" s="59"/>
      <c r="P73" s="60"/>
      <c r="Q73" s="57"/>
      <c r="R73" s="58"/>
      <c r="S73" s="59"/>
      <c r="T73" s="60"/>
    </row>
    <row r="74" spans="1:20" ht="19.8" x14ac:dyDescent="0.5">
      <c r="A74" s="51">
        <v>40</v>
      </c>
      <c r="B74" s="52" t="s">
        <v>40</v>
      </c>
      <c r="C74" s="53">
        <v>633.38</v>
      </c>
      <c r="D74" s="54">
        <v>78</v>
      </c>
      <c r="E74" s="53">
        <f t="shared" si="5"/>
        <v>0</v>
      </c>
      <c r="F74" s="54">
        <f t="shared" si="5"/>
        <v>0</v>
      </c>
      <c r="G74" s="59"/>
      <c r="H74" s="60"/>
      <c r="I74" s="57"/>
      <c r="J74" s="58"/>
      <c r="K74" s="59"/>
      <c r="L74" s="60"/>
      <c r="M74" s="57"/>
      <c r="N74" s="144"/>
      <c r="O74" s="59"/>
      <c r="P74" s="60"/>
      <c r="Q74" s="57"/>
      <c r="R74" s="58"/>
      <c r="S74" s="59"/>
      <c r="T74" s="60"/>
    </row>
    <row r="75" spans="1:20" ht="19.8" x14ac:dyDescent="0.5">
      <c r="A75" s="51">
        <v>41</v>
      </c>
      <c r="B75" s="52" t="s">
        <v>37</v>
      </c>
      <c r="C75" s="53">
        <v>68</v>
      </c>
      <c r="D75" s="54">
        <v>22</v>
      </c>
      <c r="E75" s="53">
        <f t="shared" si="5"/>
        <v>0</v>
      </c>
      <c r="F75" s="54">
        <f t="shared" si="5"/>
        <v>0</v>
      </c>
      <c r="G75" s="59"/>
      <c r="H75" s="60"/>
      <c r="I75" s="57"/>
      <c r="J75" s="58"/>
      <c r="K75" s="59"/>
      <c r="L75" s="60"/>
      <c r="M75" s="57"/>
      <c r="N75" s="144"/>
      <c r="O75" s="59"/>
      <c r="P75" s="60"/>
      <c r="Q75" s="57"/>
      <c r="R75" s="58"/>
      <c r="S75" s="59"/>
      <c r="T75" s="60"/>
    </row>
    <row r="76" spans="1:20" ht="19.8" x14ac:dyDescent="0.5">
      <c r="A76" s="51">
        <v>42</v>
      </c>
      <c r="B76" s="52" t="s">
        <v>228</v>
      </c>
      <c r="C76" s="53">
        <v>8</v>
      </c>
      <c r="D76" s="54">
        <v>1</v>
      </c>
      <c r="E76" s="53">
        <f t="shared" si="5"/>
        <v>0</v>
      </c>
      <c r="F76" s="54">
        <f t="shared" si="5"/>
        <v>0</v>
      </c>
      <c r="G76" s="59"/>
      <c r="H76" s="60"/>
      <c r="I76" s="57"/>
      <c r="J76" s="58"/>
      <c r="K76" s="59"/>
      <c r="L76" s="60"/>
      <c r="M76" s="57"/>
      <c r="N76" s="144"/>
      <c r="O76" s="59"/>
      <c r="P76" s="60"/>
      <c r="Q76" s="57"/>
      <c r="R76" s="58"/>
      <c r="S76" s="59"/>
      <c r="T76" s="60"/>
    </row>
    <row r="77" spans="1:20" ht="19.8" x14ac:dyDescent="0.5">
      <c r="A77" s="51">
        <v>43</v>
      </c>
      <c r="B77" s="52" t="s">
        <v>38</v>
      </c>
      <c r="C77" s="53">
        <v>24.009999999999998</v>
      </c>
      <c r="D77" s="54">
        <v>10</v>
      </c>
      <c r="E77" s="53">
        <f t="shared" si="5"/>
        <v>0</v>
      </c>
      <c r="F77" s="54">
        <f t="shared" si="5"/>
        <v>0</v>
      </c>
      <c r="G77" s="59"/>
      <c r="H77" s="60"/>
      <c r="I77" s="57"/>
      <c r="J77" s="58"/>
      <c r="K77" s="59"/>
      <c r="L77" s="60"/>
      <c r="M77" s="57"/>
      <c r="N77" s="144"/>
      <c r="O77" s="59"/>
      <c r="P77" s="60"/>
      <c r="Q77" s="57"/>
      <c r="R77" s="58"/>
      <c r="S77" s="59"/>
      <c r="T77" s="60"/>
    </row>
    <row r="78" spans="1:20" ht="19.8" x14ac:dyDescent="0.5">
      <c r="A78" s="51">
        <v>44</v>
      </c>
      <c r="B78" s="52" t="s">
        <v>36</v>
      </c>
      <c r="C78" s="53">
        <v>95.85</v>
      </c>
      <c r="D78" s="54">
        <v>67</v>
      </c>
      <c r="E78" s="53">
        <f t="shared" si="5"/>
        <v>0</v>
      </c>
      <c r="F78" s="54">
        <f t="shared" si="5"/>
        <v>0</v>
      </c>
      <c r="G78" s="59"/>
      <c r="H78" s="60"/>
      <c r="I78" s="57"/>
      <c r="J78" s="58"/>
      <c r="K78" s="59"/>
      <c r="L78" s="60"/>
      <c r="M78" s="57"/>
      <c r="N78" s="144"/>
      <c r="O78" s="59"/>
      <c r="P78" s="60"/>
      <c r="Q78" s="57"/>
      <c r="R78" s="58"/>
      <c r="S78" s="59"/>
      <c r="T78" s="60"/>
    </row>
    <row r="79" spans="1:20" ht="19.8" x14ac:dyDescent="0.5">
      <c r="A79" s="51">
        <v>45</v>
      </c>
      <c r="B79" s="52" t="s">
        <v>275</v>
      </c>
      <c r="C79" s="53">
        <v>30</v>
      </c>
      <c r="D79" s="54">
        <v>4</v>
      </c>
      <c r="E79" s="53">
        <f t="shared" si="5"/>
        <v>0</v>
      </c>
      <c r="F79" s="54">
        <f t="shared" si="5"/>
        <v>0</v>
      </c>
      <c r="G79" s="59"/>
      <c r="H79" s="60"/>
      <c r="I79" s="57"/>
      <c r="J79" s="58"/>
      <c r="K79" s="59"/>
      <c r="L79" s="60"/>
      <c r="M79" s="57"/>
      <c r="N79" s="144"/>
      <c r="O79" s="59"/>
      <c r="P79" s="60"/>
      <c r="Q79" s="57"/>
      <c r="R79" s="58"/>
      <c r="S79" s="59"/>
      <c r="T79" s="60"/>
    </row>
    <row r="80" spans="1:20" ht="19.8" x14ac:dyDescent="0.5">
      <c r="A80" s="51">
        <v>46</v>
      </c>
      <c r="B80" s="52" t="s">
        <v>39</v>
      </c>
      <c r="C80" s="53">
        <v>14.68</v>
      </c>
      <c r="D80" s="54">
        <v>12</v>
      </c>
      <c r="E80" s="53">
        <f t="shared" si="5"/>
        <v>0</v>
      </c>
      <c r="F80" s="54">
        <f t="shared" si="5"/>
        <v>0</v>
      </c>
      <c r="G80" s="59"/>
      <c r="H80" s="60"/>
      <c r="I80" s="57"/>
      <c r="J80" s="58"/>
      <c r="K80" s="59"/>
      <c r="L80" s="60"/>
      <c r="M80" s="57"/>
      <c r="N80" s="144"/>
      <c r="O80" s="59"/>
      <c r="P80" s="60"/>
      <c r="Q80" s="57"/>
      <c r="R80" s="58"/>
      <c r="S80" s="59"/>
      <c r="T80" s="60"/>
    </row>
    <row r="81" spans="1:20" ht="19.8" x14ac:dyDescent="0.5">
      <c r="A81" s="51">
        <v>47</v>
      </c>
      <c r="B81" s="52" t="s">
        <v>229</v>
      </c>
      <c r="C81" s="53">
        <v>29.75</v>
      </c>
      <c r="D81" s="54">
        <v>3</v>
      </c>
      <c r="E81" s="53">
        <f t="shared" si="5"/>
        <v>0</v>
      </c>
      <c r="F81" s="54">
        <f t="shared" si="5"/>
        <v>0</v>
      </c>
      <c r="G81" s="59"/>
      <c r="H81" s="60"/>
      <c r="I81" s="57"/>
      <c r="J81" s="58"/>
      <c r="K81" s="59"/>
      <c r="L81" s="60"/>
      <c r="M81" s="57"/>
      <c r="N81" s="144"/>
      <c r="O81" s="59"/>
      <c r="P81" s="60"/>
      <c r="Q81" s="57"/>
      <c r="R81" s="58"/>
      <c r="S81" s="59"/>
      <c r="T81" s="60"/>
    </row>
    <row r="82" spans="1:20" ht="19.8" x14ac:dyDescent="0.5">
      <c r="A82" s="51">
        <v>48</v>
      </c>
      <c r="B82" s="52" t="s">
        <v>230</v>
      </c>
      <c r="C82" s="53">
        <v>1.5</v>
      </c>
      <c r="D82" s="54">
        <v>2</v>
      </c>
      <c r="E82" s="53">
        <f t="shared" si="5"/>
        <v>0</v>
      </c>
      <c r="F82" s="54">
        <f t="shared" si="5"/>
        <v>0</v>
      </c>
      <c r="G82" s="59"/>
      <c r="H82" s="60"/>
      <c r="I82" s="57"/>
      <c r="J82" s="58"/>
      <c r="K82" s="59"/>
      <c r="L82" s="60"/>
      <c r="M82" s="57"/>
      <c r="N82" s="144"/>
      <c r="O82" s="59"/>
      <c r="P82" s="60"/>
      <c r="Q82" s="57"/>
      <c r="R82" s="58"/>
      <c r="S82" s="59"/>
      <c r="T82" s="60"/>
    </row>
    <row r="83" spans="1:20" ht="19.8" x14ac:dyDescent="0.5">
      <c r="A83" s="51">
        <v>49</v>
      </c>
      <c r="B83" s="52" t="s">
        <v>231</v>
      </c>
      <c r="C83" s="53">
        <v>94.25</v>
      </c>
      <c r="D83" s="54">
        <v>10</v>
      </c>
      <c r="E83" s="53">
        <f t="shared" si="5"/>
        <v>0</v>
      </c>
      <c r="F83" s="54">
        <f t="shared" si="5"/>
        <v>0</v>
      </c>
      <c r="G83" s="59"/>
      <c r="H83" s="60"/>
      <c r="I83" s="57"/>
      <c r="J83" s="58"/>
      <c r="K83" s="59"/>
      <c r="L83" s="60"/>
      <c r="M83" s="57"/>
      <c r="N83" s="144"/>
      <c r="O83" s="59"/>
      <c r="P83" s="60"/>
      <c r="Q83" s="57"/>
      <c r="R83" s="58"/>
      <c r="S83" s="59"/>
      <c r="T83" s="60"/>
    </row>
    <row r="84" spans="1:20" ht="19.8" x14ac:dyDescent="0.5">
      <c r="A84" s="51">
        <v>50</v>
      </c>
      <c r="B84" s="52" t="s">
        <v>43</v>
      </c>
      <c r="C84" s="53">
        <v>48.849999999999994</v>
      </c>
      <c r="D84" s="54">
        <v>40</v>
      </c>
      <c r="E84" s="53">
        <f t="shared" si="5"/>
        <v>0</v>
      </c>
      <c r="F84" s="54">
        <f t="shared" si="5"/>
        <v>0</v>
      </c>
      <c r="G84" s="59"/>
      <c r="H84" s="60"/>
      <c r="I84" s="57"/>
      <c r="J84" s="58"/>
      <c r="K84" s="59"/>
      <c r="L84" s="60"/>
      <c r="M84" s="57"/>
      <c r="N84" s="144"/>
      <c r="O84" s="59"/>
      <c r="P84" s="60"/>
      <c r="Q84" s="57"/>
      <c r="R84" s="58"/>
      <c r="S84" s="59"/>
      <c r="T84" s="60"/>
    </row>
    <row r="85" spans="1:20" ht="19.8" x14ac:dyDescent="0.5">
      <c r="A85" s="51">
        <v>51</v>
      </c>
      <c r="B85" s="52" t="s">
        <v>232</v>
      </c>
      <c r="C85" s="53">
        <v>1.5</v>
      </c>
      <c r="D85" s="54">
        <v>3</v>
      </c>
      <c r="E85" s="53">
        <f t="shared" si="5"/>
        <v>0</v>
      </c>
      <c r="F85" s="54">
        <f t="shared" si="5"/>
        <v>0</v>
      </c>
      <c r="G85" s="59"/>
      <c r="H85" s="60"/>
      <c r="I85" s="57"/>
      <c r="J85" s="58"/>
      <c r="K85" s="59"/>
      <c r="L85" s="60"/>
      <c r="M85" s="57"/>
      <c r="N85" s="144"/>
      <c r="O85" s="59"/>
      <c r="P85" s="60"/>
      <c r="Q85" s="57"/>
      <c r="R85" s="58"/>
      <c r="S85" s="59"/>
      <c r="T85" s="60"/>
    </row>
    <row r="86" spans="1:20" ht="19.8" x14ac:dyDescent="0.5">
      <c r="A86" s="51">
        <v>52</v>
      </c>
      <c r="B86" s="52" t="s">
        <v>42</v>
      </c>
      <c r="C86" s="53">
        <v>3.25</v>
      </c>
      <c r="D86" s="54">
        <v>5</v>
      </c>
      <c r="E86" s="53">
        <f t="shared" si="5"/>
        <v>0</v>
      </c>
      <c r="F86" s="54">
        <f t="shared" si="5"/>
        <v>0</v>
      </c>
      <c r="G86" s="59"/>
      <c r="H86" s="60"/>
      <c r="I86" s="57"/>
      <c r="J86" s="58"/>
      <c r="K86" s="59"/>
      <c r="L86" s="60"/>
      <c r="M86" s="57"/>
      <c r="N86" s="144"/>
      <c r="O86" s="59"/>
      <c r="P86" s="60"/>
      <c r="Q86" s="57"/>
      <c r="R86" s="58"/>
      <c r="S86" s="59"/>
      <c r="T86" s="60"/>
    </row>
    <row r="87" spans="1:20" ht="19.8" x14ac:dyDescent="0.5">
      <c r="A87" s="51">
        <v>53</v>
      </c>
      <c r="B87" s="52" t="s">
        <v>44</v>
      </c>
      <c r="C87" s="53">
        <v>0.8</v>
      </c>
      <c r="D87" s="54">
        <v>3</v>
      </c>
      <c r="E87" s="53">
        <f t="shared" si="5"/>
        <v>0</v>
      </c>
      <c r="F87" s="54">
        <f t="shared" si="5"/>
        <v>0</v>
      </c>
      <c r="G87" s="59"/>
      <c r="H87" s="60"/>
      <c r="I87" s="57"/>
      <c r="J87" s="58"/>
      <c r="K87" s="59"/>
      <c r="L87" s="60"/>
      <c r="M87" s="57"/>
      <c r="N87" s="144"/>
      <c r="O87" s="59"/>
      <c r="P87" s="60"/>
      <c r="Q87" s="57"/>
      <c r="R87" s="58"/>
      <c r="S87" s="59"/>
      <c r="T87" s="60"/>
    </row>
    <row r="88" spans="1:20" ht="19.8" x14ac:dyDescent="0.5">
      <c r="A88" s="51">
        <v>54</v>
      </c>
      <c r="B88" s="52" t="s">
        <v>45</v>
      </c>
      <c r="C88" s="53">
        <v>2.5</v>
      </c>
      <c r="D88" s="54">
        <v>4</v>
      </c>
      <c r="E88" s="53">
        <f t="shared" si="5"/>
        <v>0</v>
      </c>
      <c r="F88" s="54">
        <f t="shared" si="5"/>
        <v>0</v>
      </c>
      <c r="G88" s="59"/>
      <c r="H88" s="60"/>
      <c r="I88" s="57"/>
      <c r="J88" s="58"/>
      <c r="K88" s="59"/>
      <c r="L88" s="60"/>
      <c r="M88" s="57"/>
      <c r="N88" s="144"/>
      <c r="O88" s="59"/>
      <c r="P88" s="60"/>
      <c r="Q88" s="57"/>
      <c r="R88" s="58"/>
      <c r="S88" s="59"/>
      <c r="T88" s="60"/>
    </row>
    <row r="89" spans="1:20" ht="19.8" x14ac:dyDescent="0.5">
      <c r="A89" s="51">
        <v>55</v>
      </c>
      <c r="B89" s="52" t="s">
        <v>233</v>
      </c>
      <c r="C89" s="53">
        <v>1.75</v>
      </c>
      <c r="D89" s="54">
        <v>2</v>
      </c>
      <c r="E89" s="53">
        <f t="shared" si="5"/>
        <v>0</v>
      </c>
      <c r="F89" s="54">
        <f t="shared" si="5"/>
        <v>0</v>
      </c>
      <c r="G89" s="59"/>
      <c r="H89" s="60"/>
      <c r="I89" s="57"/>
      <c r="J89" s="58"/>
      <c r="K89" s="59"/>
      <c r="L89" s="60"/>
      <c r="M89" s="57"/>
      <c r="N89" s="144"/>
      <c r="O89" s="59"/>
      <c r="P89" s="60"/>
      <c r="Q89" s="57"/>
      <c r="R89" s="58"/>
      <c r="S89" s="59"/>
      <c r="T89" s="60"/>
    </row>
    <row r="90" spans="1:20" ht="19.8" x14ac:dyDescent="0.5">
      <c r="A90" s="51">
        <v>56</v>
      </c>
      <c r="B90" s="52" t="s">
        <v>22</v>
      </c>
      <c r="C90" s="53">
        <v>100.88</v>
      </c>
      <c r="D90" s="54">
        <v>36</v>
      </c>
      <c r="E90" s="53">
        <f t="shared" si="5"/>
        <v>0</v>
      </c>
      <c r="F90" s="54">
        <f t="shared" si="5"/>
        <v>0</v>
      </c>
      <c r="G90" s="59"/>
      <c r="H90" s="60"/>
      <c r="I90" s="57"/>
      <c r="J90" s="58"/>
      <c r="K90" s="59"/>
      <c r="L90" s="60"/>
      <c r="M90" s="57"/>
      <c r="N90" s="144"/>
      <c r="O90" s="59"/>
      <c r="P90" s="60"/>
      <c r="Q90" s="57"/>
      <c r="R90" s="58"/>
      <c r="S90" s="59"/>
      <c r="T90" s="60"/>
    </row>
    <row r="91" spans="1:20" ht="19.8" x14ac:dyDescent="0.5">
      <c r="A91" s="51">
        <v>57</v>
      </c>
      <c r="B91" s="52" t="s">
        <v>23</v>
      </c>
      <c r="C91" s="53">
        <v>96.75</v>
      </c>
      <c r="D91" s="54">
        <v>28</v>
      </c>
      <c r="E91" s="53">
        <f t="shared" si="5"/>
        <v>0</v>
      </c>
      <c r="F91" s="54">
        <f t="shared" si="5"/>
        <v>0</v>
      </c>
      <c r="G91" s="59"/>
      <c r="H91" s="60"/>
      <c r="I91" s="57"/>
      <c r="J91" s="58"/>
      <c r="K91" s="59"/>
      <c r="L91" s="60"/>
      <c r="M91" s="57"/>
      <c r="N91" s="144"/>
      <c r="O91" s="59"/>
      <c r="P91" s="60"/>
      <c r="Q91" s="57"/>
      <c r="R91" s="58"/>
      <c r="S91" s="59"/>
      <c r="T91" s="60"/>
    </row>
    <row r="92" spans="1:20" ht="19.8" x14ac:dyDescent="0.5">
      <c r="A92" s="51">
        <v>58</v>
      </c>
      <c r="B92" s="52" t="s">
        <v>234</v>
      </c>
      <c r="C92" s="53">
        <v>60.25</v>
      </c>
      <c r="D92" s="54">
        <v>3</v>
      </c>
      <c r="E92" s="53">
        <f t="shared" si="5"/>
        <v>0</v>
      </c>
      <c r="F92" s="54">
        <f t="shared" si="5"/>
        <v>0</v>
      </c>
      <c r="G92" s="59"/>
      <c r="H92" s="60"/>
      <c r="I92" s="57"/>
      <c r="J92" s="58"/>
      <c r="K92" s="59"/>
      <c r="L92" s="60"/>
      <c r="M92" s="57"/>
      <c r="N92" s="144"/>
      <c r="O92" s="59"/>
      <c r="P92" s="60"/>
      <c r="Q92" s="57"/>
      <c r="R92" s="58"/>
      <c r="S92" s="59"/>
      <c r="T92" s="60"/>
    </row>
    <row r="93" spans="1:20" ht="19.8" x14ac:dyDescent="0.5">
      <c r="A93" s="51">
        <v>59</v>
      </c>
      <c r="B93" s="52" t="s">
        <v>235</v>
      </c>
      <c r="C93" s="53">
        <v>2.25</v>
      </c>
      <c r="D93" s="54">
        <v>3</v>
      </c>
      <c r="E93" s="53">
        <f t="shared" si="5"/>
        <v>0</v>
      </c>
      <c r="F93" s="54">
        <f t="shared" si="5"/>
        <v>0</v>
      </c>
      <c r="G93" s="59"/>
      <c r="H93" s="60"/>
      <c r="I93" s="57"/>
      <c r="J93" s="58"/>
      <c r="K93" s="59"/>
      <c r="L93" s="60"/>
      <c r="M93" s="57"/>
      <c r="N93" s="144"/>
      <c r="O93" s="59"/>
      <c r="P93" s="60"/>
      <c r="Q93" s="57"/>
      <c r="R93" s="58"/>
      <c r="S93" s="59"/>
      <c r="T93" s="60"/>
    </row>
    <row r="94" spans="1:20" ht="19.8" x14ac:dyDescent="0.5">
      <c r="A94" s="51">
        <v>60</v>
      </c>
      <c r="B94" s="52" t="s">
        <v>41</v>
      </c>
      <c r="C94" s="53">
        <v>252</v>
      </c>
      <c r="D94" s="54">
        <v>34</v>
      </c>
      <c r="E94" s="53">
        <f t="shared" si="5"/>
        <v>0</v>
      </c>
      <c r="F94" s="54">
        <f t="shared" si="5"/>
        <v>0</v>
      </c>
      <c r="G94" s="59"/>
      <c r="H94" s="60"/>
      <c r="I94" s="57"/>
      <c r="J94" s="58"/>
      <c r="K94" s="59"/>
      <c r="L94" s="60"/>
      <c r="M94" s="57"/>
      <c r="N94" s="144"/>
      <c r="O94" s="59"/>
      <c r="P94" s="60"/>
      <c r="Q94" s="57"/>
      <c r="R94" s="58"/>
      <c r="S94" s="59"/>
      <c r="T94" s="60"/>
    </row>
    <row r="95" spans="1:20" ht="19.8" x14ac:dyDescent="0.5">
      <c r="A95" s="51">
        <v>61</v>
      </c>
      <c r="B95" s="52" t="s">
        <v>146</v>
      </c>
      <c r="C95" s="53">
        <v>341.83</v>
      </c>
      <c r="D95" s="54">
        <v>106</v>
      </c>
      <c r="E95" s="53">
        <f t="shared" si="5"/>
        <v>0</v>
      </c>
      <c r="F95" s="54">
        <f t="shared" si="5"/>
        <v>0</v>
      </c>
      <c r="G95" s="59"/>
      <c r="H95" s="60"/>
      <c r="I95" s="57"/>
      <c r="J95" s="58"/>
      <c r="K95" s="59"/>
      <c r="L95" s="60"/>
      <c r="M95" s="57"/>
      <c r="N95" s="144"/>
      <c r="O95" s="59"/>
      <c r="P95" s="60"/>
      <c r="Q95" s="57"/>
      <c r="R95" s="58"/>
      <c r="S95" s="59"/>
      <c r="T95" s="60"/>
    </row>
    <row r="96" spans="1:20" ht="20.399999999999999" thickBot="1" x14ac:dyDescent="0.55000000000000004">
      <c r="A96" s="51">
        <v>62</v>
      </c>
      <c r="B96" s="52" t="s">
        <v>221</v>
      </c>
      <c r="C96" s="53">
        <v>260.55</v>
      </c>
      <c r="D96" s="54">
        <v>93</v>
      </c>
      <c r="E96" s="53">
        <f t="shared" si="5"/>
        <v>0</v>
      </c>
      <c r="F96" s="54">
        <f t="shared" si="5"/>
        <v>0</v>
      </c>
      <c r="G96" s="59"/>
      <c r="H96" s="60"/>
      <c r="I96" s="57"/>
      <c r="J96" s="58"/>
      <c r="K96" s="59"/>
      <c r="L96" s="60"/>
      <c r="M96" s="57"/>
      <c r="N96" s="144"/>
      <c r="O96" s="59"/>
      <c r="P96" s="60"/>
      <c r="Q96" s="57"/>
      <c r="R96" s="58"/>
      <c r="S96" s="59"/>
      <c r="T96" s="60"/>
    </row>
    <row r="97" spans="1:20" ht="21.6" thickTop="1" thickBot="1" x14ac:dyDescent="0.6">
      <c r="A97" s="245" t="s">
        <v>1</v>
      </c>
      <c r="B97" s="246"/>
      <c r="C97" s="79">
        <f t="shared" ref="C97:T97" si="6">SUM(C35:C96)</f>
        <v>17217.009999999998</v>
      </c>
      <c r="D97" s="79">
        <f t="shared" si="6"/>
        <v>3361</v>
      </c>
      <c r="E97" s="79">
        <f t="shared" si="6"/>
        <v>0</v>
      </c>
      <c r="F97" s="79">
        <f t="shared" si="6"/>
        <v>0</v>
      </c>
      <c r="G97" s="113">
        <f t="shared" si="6"/>
        <v>0</v>
      </c>
      <c r="H97" s="114">
        <f t="shared" si="6"/>
        <v>0</v>
      </c>
      <c r="I97" s="111">
        <f t="shared" si="6"/>
        <v>0</v>
      </c>
      <c r="J97" s="112">
        <f t="shared" si="6"/>
        <v>0</v>
      </c>
      <c r="K97" s="113">
        <f t="shared" si="6"/>
        <v>0</v>
      </c>
      <c r="L97" s="114">
        <f t="shared" si="6"/>
        <v>0</v>
      </c>
      <c r="M97" s="111">
        <f t="shared" si="6"/>
        <v>0</v>
      </c>
      <c r="N97" s="150">
        <f t="shared" si="6"/>
        <v>0</v>
      </c>
      <c r="O97" s="113">
        <f t="shared" si="6"/>
        <v>0</v>
      </c>
      <c r="P97" s="114">
        <f t="shared" si="6"/>
        <v>0</v>
      </c>
      <c r="Q97" s="111">
        <f t="shared" si="6"/>
        <v>0</v>
      </c>
      <c r="R97" s="112">
        <f t="shared" si="6"/>
        <v>0</v>
      </c>
      <c r="S97" s="113">
        <f t="shared" si="6"/>
        <v>0</v>
      </c>
      <c r="T97" s="114">
        <f t="shared" si="6"/>
        <v>0</v>
      </c>
    </row>
    <row r="98" spans="1:20" ht="21" thickTop="1" x14ac:dyDescent="0.55000000000000004">
      <c r="A98" s="51"/>
      <c r="B98" s="69" t="s">
        <v>47</v>
      </c>
      <c r="C98" s="81"/>
      <c r="D98" s="82"/>
      <c r="E98" s="81"/>
      <c r="F98" s="82"/>
      <c r="G98" s="101"/>
      <c r="H98" s="102"/>
      <c r="I98" s="105"/>
      <c r="J98" s="106"/>
      <c r="K98" s="101"/>
      <c r="L98" s="102"/>
      <c r="M98" s="105"/>
      <c r="N98" s="151"/>
      <c r="O98" s="101"/>
      <c r="P98" s="102"/>
      <c r="Q98" s="105"/>
      <c r="R98" s="106"/>
      <c r="S98" s="101"/>
      <c r="T98" s="102"/>
    </row>
    <row r="99" spans="1:20" ht="19.8" x14ac:dyDescent="0.5">
      <c r="A99" s="85">
        <v>1</v>
      </c>
      <c r="B99" s="52" t="s">
        <v>201</v>
      </c>
      <c r="C99" s="53">
        <v>43</v>
      </c>
      <c r="D99" s="54">
        <v>7</v>
      </c>
      <c r="E99" s="53">
        <f t="shared" ref="E99:F112" si="7">G99+I99+K99+M99+O99+Q99+S99</f>
        <v>0</v>
      </c>
      <c r="F99" s="54">
        <f t="shared" si="7"/>
        <v>0</v>
      </c>
      <c r="G99" s="59"/>
      <c r="H99" s="60"/>
      <c r="I99" s="57"/>
      <c r="J99" s="58"/>
      <c r="K99" s="59"/>
      <c r="L99" s="60"/>
      <c r="M99" s="57"/>
      <c r="N99" s="144"/>
      <c r="O99" s="59"/>
      <c r="P99" s="60"/>
      <c r="Q99" s="57"/>
      <c r="R99" s="58"/>
      <c r="S99" s="59"/>
      <c r="T99" s="60"/>
    </row>
    <row r="100" spans="1:20" ht="19.8" x14ac:dyDescent="0.5">
      <c r="A100" s="85">
        <v>2</v>
      </c>
      <c r="B100" s="52" t="s">
        <v>202</v>
      </c>
      <c r="C100" s="53">
        <v>418</v>
      </c>
      <c r="D100" s="54">
        <v>26</v>
      </c>
      <c r="E100" s="53">
        <f t="shared" si="7"/>
        <v>0</v>
      </c>
      <c r="F100" s="54">
        <f t="shared" si="7"/>
        <v>0</v>
      </c>
      <c r="G100" s="59"/>
      <c r="H100" s="60"/>
      <c r="I100" s="57"/>
      <c r="J100" s="58"/>
      <c r="K100" s="59"/>
      <c r="L100" s="60"/>
      <c r="M100" s="57"/>
      <c r="N100" s="144"/>
      <c r="O100" s="59"/>
      <c r="P100" s="60"/>
      <c r="Q100" s="57"/>
      <c r="R100" s="58"/>
      <c r="S100" s="59"/>
      <c r="T100" s="60"/>
    </row>
    <row r="101" spans="1:20" ht="19.8" x14ac:dyDescent="0.5">
      <c r="A101" s="85">
        <v>3</v>
      </c>
      <c r="B101" s="52" t="s">
        <v>49</v>
      </c>
      <c r="C101" s="53">
        <v>9.25</v>
      </c>
      <c r="D101" s="54">
        <v>3</v>
      </c>
      <c r="E101" s="53">
        <f t="shared" si="7"/>
        <v>0</v>
      </c>
      <c r="F101" s="54">
        <f t="shared" si="7"/>
        <v>0</v>
      </c>
      <c r="G101" s="59"/>
      <c r="H101" s="60"/>
      <c r="I101" s="57"/>
      <c r="J101" s="58"/>
      <c r="K101" s="59"/>
      <c r="L101" s="60"/>
      <c r="M101" s="57"/>
      <c r="N101" s="144"/>
      <c r="O101" s="59"/>
      <c r="P101" s="60"/>
      <c r="Q101" s="57"/>
      <c r="R101" s="58"/>
      <c r="S101" s="59"/>
      <c r="T101" s="60"/>
    </row>
    <row r="102" spans="1:20" ht="19.8" x14ac:dyDescent="0.5">
      <c r="A102" s="85">
        <v>4</v>
      </c>
      <c r="B102" s="52" t="s">
        <v>50</v>
      </c>
      <c r="C102" s="53">
        <v>42.5</v>
      </c>
      <c r="D102" s="54">
        <v>10</v>
      </c>
      <c r="E102" s="53">
        <f t="shared" si="7"/>
        <v>0</v>
      </c>
      <c r="F102" s="54">
        <f t="shared" si="7"/>
        <v>0</v>
      </c>
      <c r="G102" s="59"/>
      <c r="H102" s="60"/>
      <c r="I102" s="57"/>
      <c r="J102" s="58"/>
      <c r="K102" s="59"/>
      <c r="L102" s="60"/>
      <c r="M102" s="57"/>
      <c r="N102" s="144"/>
      <c r="O102" s="59"/>
      <c r="P102" s="60"/>
      <c r="Q102" s="57"/>
      <c r="R102" s="58"/>
      <c r="S102" s="59"/>
      <c r="T102" s="60"/>
    </row>
    <row r="103" spans="1:20" ht="19.8" x14ac:dyDescent="0.5">
      <c r="A103" s="85">
        <v>5</v>
      </c>
      <c r="B103" s="52" t="s">
        <v>52</v>
      </c>
      <c r="C103" s="53">
        <v>13</v>
      </c>
      <c r="D103" s="54">
        <v>3</v>
      </c>
      <c r="E103" s="53">
        <f t="shared" si="7"/>
        <v>0</v>
      </c>
      <c r="F103" s="54">
        <f t="shared" si="7"/>
        <v>0</v>
      </c>
      <c r="G103" s="59"/>
      <c r="H103" s="60"/>
      <c r="I103" s="57"/>
      <c r="J103" s="58"/>
      <c r="K103" s="59"/>
      <c r="L103" s="60"/>
      <c r="M103" s="57"/>
      <c r="N103" s="144"/>
      <c r="O103" s="59"/>
      <c r="P103" s="60"/>
      <c r="Q103" s="57"/>
      <c r="R103" s="58"/>
      <c r="S103" s="59"/>
      <c r="T103" s="60"/>
    </row>
    <row r="104" spans="1:20" ht="19.8" x14ac:dyDescent="0.5">
      <c r="A104" s="85">
        <v>6</v>
      </c>
      <c r="B104" s="52" t="s">
        <v>203</v>
      </c>
      <c r="C104" s="53">
        <v>2</v>
      </c>
      <c r="D104" s="54">
        <v>2</v>
      </c>
      <c r="E104" s="53">
        <f t="shared" si="7"/>
        <v>0</v>
      </c>
      <c r="F104" s="54">
        <f t="shared" si="7"/>
        <v>0</v>
      </c>
      <c r="G104" s="59"/>
      <c r="H104" s="60"/>
      <c r="I104" s="57"/>
      <c r="J104" s="58"/>
      <c r="K104" s="59"/>
      <c r="L104" s="60"/>
      <c r="M104" s="57"/>
      <c r="N104" s="144"/>
      <c r="O104" s="59"/>
      <c r="P104" s="60"/>
      <c r="Q104" s="57"/>
      <c r="R104" s="58"/>
      <c r="S104" s="59"/>
      <c r="T104" s="60"/>
    </row>
    <row r="105" spans="1:20" ht="19.8" x14ac:dyDescent="0.5">
      <c r="A105" s="85">
        <v>7</v>
      </c>
      <c r="B105" s="52" t="s">
        <v>51</v>
      </c>
      <c r="C105" s="53">
        <v>40</v>
      </c>
      <c r="D105" s="54">
        <v>15</v>
      </c>
      <c r="E105" s="53">
        <f t="shared" si="7"/>
        <v>0</v>
      </c>
      <c r="F105" s="54">
        <f t="shared" si="7"/>
        <v>0</v>
      </c>
      <c r="G105" s="59"/>
      <c r="H105" s="60"/>
      <c r="I105" s="57"/>
      <c r="J105" s="58"/>
      <c r="K105" s="59"/>
      <c r="L105" s="60"/>
      <c r="M105" s="57"/>
      <c r="N105" s="144"/>
      <c r="O105" s="59"/>
      <c r="P105" s="60"/>
      <c r="Q105" s="57"/>
      <c r="R105" s="58"/>
      <c r="S105" s="59"/>
      <c r="T105" s="60"/>
    </row>
    <row r="106" spans="1:20" ht="19.8" x14ac:dyDescent="0.5">
      <c r="A106" s="85">
        <v>8</v>
      </c>
      <c r="B106" s="52" t="s">
        <v>204</v>
      </c>
      <c r="C106" s="53">
        <v>2</v>
      </c>
      <c r="D106" s="54">
        <v>1</v>
      </c>
      <c r="E106" s="53">
        <f t="shared" si="7"/>
        <v>0</v>
      </c>
      <c r="F106" s="54">
        <f t="shared" si="7"/>
        <v>0</v>
      </c>
      <c r="G106" s="59"/>
      <c r="H106" s="60"/>
      <c r="I106" s="57"/>
      <c r="J106" s="58"/>
      <c r="K106" s="59"/>
      <c r="L106" s="60"/>
      <c r="M106" s="57"/>
      <c r="N106" s="144"/>
      <c r="O106" s="59"/>
      <c r="P106" s="60"/>
      <c r="Q106" s="57"/>
      <c r="R106" s="58"/>
      <c r="S106" s="59"/>
      <c r="T106" s="60"/>
    </row>
    <row r="107" spans="1:20" ht="19.8" x14ac:dyDescent="0.5">
      <c r="A107" s="85">
        <v>9</v>
      </c>
      <c r="B107" s="52" t="s">
        <v>48</v>
      </c>
      <c r="C107" s="53">
        <v>322.83999999999997</v>
      </c>
      <c r="D107" s="54">
        <v>43</v>
      </c>
      <c r="E107" s="53">
        <f t="shared" si="7"/>
        <v>0</v>
      </c>
      <c r="F107" s="54">
        <f t="shared" si="7"/>
        <v>0</v>
      </c>
      <c r="G107" s="59"/>
      <c r="H107" s="60"/>
      <c r="I107" s="57"/>
      <c r="J107" s="58"/>
      <c r="K107" s="59"/>
      <c r="L107" s="60"/>
      <c r="M107" s="57"/>
      <c r="N107" s="144"/>
      <c r="O107" s="59"/>
      <c r="P107" s="60"/>
      <c r="Q107" s="57"/>
      <c r="R107" s="58"/>
      <c r="S107" s="59"/>
      <c r="T107" s="60"/>
    </row>
    <row r="108" spans="1:20" ht="19.8" x14ac:dyDescent="0.5">
      <c r="A108" s="85">
        <v>10</v>
      </c>
      <c r="B108" s="52" t="s">
        <v>205</v>
      </c>
      <c r="C108" s="53">
        <v>0</v>
      </c>
      <c r="D108" s="54">
        <v>0</v>
      </c>
      <c r="E108" s="53">
        <f t="shared" si="7"/>
        <v>0</v>
      </c>
      <c r="F108" s="54">
        <f t="shared" si="7"/>
        <v>0</v>
      </c>
      <c r="G108" s="59"/>
      <c r="H108" s="60"/>
      <c r="I108" s="57"/>
      <c r="J108" s="58"/>
      <c r="K108" s="59"/>
      <c r="L108" s="60"/>
      <c r="M108" s="57"/>
      <c r="N108" s="144"/>
      <c r="O108" s="59"/>
      <c r="P108" s="60"/>
      <c r="Q108" s="57"/>
      <c r="R108" s="58"/>
      <c r="S108" s="59"/>
      <c r="T108" s="60"/>
    </row>
    <row r="109" spans="1:20" ht="19.8" x14ac:dyDescent="0.5">
      <c r="A109" s="85">
        <v>11</v>
      </c>
      <c r="B109" s="52" t="s">
        <v>206</v>
      </c>
      <c r="C109" s="53">
        <v>0</v>
      </c>
      <c r="D109" s="54">
        <v>0</v>
      </c>
      <c r="E109" s="53">
        <f t="shared" si="7"/>
        <v>0</v>
      </c>
      <c r="F109" s="54">
        <f t="shared" si="7"/>
        <v>0</v>
      </c>
      <c r="G109" s="59"/>
      <c r="H109" s="60"/>
      <c r="I109" s="57"/>
      <c r="J109" s="58"/>
      <c r="K109" s="59"/>
      <c r="L109" s="60"/>
      <c r="M109" s="57"/>
      <c r="N109" s="144"/>
      <c r="O109" s="59"/>
      <c r="P109" s="60"/>
      <c r="Q109" s="57"/>
      <c r="R109" s="58"/>
      <c r="S109" s="59"/>
      <c r="T109" s="60"/>
    </row>
    <row r="110" spans="1:20" ht="19.8" x14ac:dyDescent="0.5">
      <c r="A110" s="85">
        <v>12</v>
      </c>
      <c r="B110" s="52" t="s">
        <v>207</v>
      </c>
      <c r="C110" s="53">
        <v>0.81</v>
      </c>
      <c r="D110" s="54">
        <v>2</v>
      </c>
      <c r="E110" s="53">
        <f t="shared" si="7"/>
        <v>0</v>
      </c>
      <c r="F110" s="54">
        <f t="shared" si="7"/>
        <v>0</v>
      </c>
      <c r="G110" s="59"/>
      <c r="H110" s="60"/>
      <c r="I110" s="57"/>
      <c r="J110" s="58"/>
      <c r="K110" s="59"/>
      <c r="L110" s="60"/>
      <c r="M110" s="57"/>
      <c r="N110" s="144"/>
      <c r="O110" s="59"/>
      <c r="P110" s="60"/>
      <c r="Q110" s="57"/>
      <c r="R110" s="58"/>
      <c r="S110" s="59"/>
      <c r="T110" s="60"/>
    </row>
    <row r="111" spans="1:20" ht="19.8" x14ac:dyDescent="0.5">
      <c r="A111" s="85">
        <v>13</v>
      </c>
      <c r="B111" s="52" t="s">
        <v>53</v>
      </c>
      <c r="C111" s="53">
        <v>174.25</v>
      </c>
      <c r="D111" s="54">
        <v>34</v>
      </c>
      <c r="E111" s="53">
        <f t="shared" si="7"/>
        <v>0</v>
      </c>
      <c r="F111" s="54">
        <f t="shared" si="7"/>
        <v>0</v>
      </c>
      <c r="G111" s="59"/>
      <c r="H111" s="60"/>
      <c r="I111" s="57"/>
      <c r="J111" s="58"/>
      <c r="K111" s="59"/>
      <c r="L111" s="60"/>
      <c r="M111" s="57"/>
      <c r="N111" s="144"/>
      <c r="O111" s="59"/>
      <c r="P111" s="60"/>
      <c r="Q111" s="57"/>
      <c r="R111" s="58"/>
      <c r="S111" s="59"/>
      <c r="T111" s="60"/>
    </row>
    <row r="112" spans="1:20" ht="20.399999999999999" thickBot="1" x14ac:dyDescent="0.55000000000000004">
      <c r="A112" s="85">
        <v>14</v>
      </c>
      <c r="B112" s="52" t="s">
        <v>257</v>
      </c>
      <c r="C112" s="53">
        <v>2.25</v>
      </c>
      <c r="D112" s="54">
        <v>2</v>
      </c>
      <c r="E112" s="53">
        <f t="shared" si="7"/>
        <v>0</v>
      </c>
      <c r="F112" s="54">
        <f t="shared" si="7"/>
        <v>0</v>
      </c>
      <c r="G112" s="59"/>
      <c r="H112" s="60"/>
      <c r="I112" s="57"/>
      <c r="J112" s="58"/>
      <c r="K112" s="59"/>
      <c r="L112" s="60"/>
      <c r="M112" s="57"/>
      <c r="N112" s="144"/>
      <c r="O112" s="59"/>
      <c r="P112" s="60"/>
      <c r="Q112" s="57"/>
      <c r="R112" s="58"/>
      <c r="S112" s="59"/>
      <c r="T112" s="60"/>
    </row>
    <row r="113" spans="1:20" ht="21.6" thickTop="1" thickBot="1" x14ac:dyDescent="0.6">
      <c r="A113" s="245" t="s">
        <v>1</v>
      </c>
      <c r="B113" s="246"/>
      <c r="C113" s="79">
        <f t="shared" ref="C113:T113" si="8">SUM(C99:C112)</f>
        <v>1069.8999999999999</v>
      </c>
      <c r="D113" s="80">
        <f t="shared" si="8"/>
        <v>148</v>
      </c>
      <c r="E113" s="79">
        <f t="shared" si="8"/>
        <v>0</v>
      </c>
      <c r="F113" s="80">
        <f t="shared" si="8"/>
        <v>0</v>
      </c>
      <c r="G113" s="113">
        <f t="shared" si="8"/>
        <v>0</v>
      </c>
      <c r="H113" s="114">
        <f t="shared" si="8"/>
        <v>0</v>
      </c>
      <c r="I113" s="111">
        <f t="shared" si="8"/>
        <v>0</v>
      </c>
      <c r="J113" s="112">
        <f t="shared" si="8"/>
        <v>0</v>
      </c>
      <c r="K113" s="113">
        <f t="shared" si="8"/>
        <v>0</v>
      </c>
      <c r="L113" s="114">
        <f t="shared" si="8"/>
        <v>0</v>
      </c>
      <c r="M113" s="111">
        <f t="shared" si="8"/>
        <v>0</v>
      </c>
      <c r="N113" s="150">
        <f t="shared" si="8"/>
        <v>0</v>
      </c>
      <c r="O113" s="113">
        <f t="shared" si="8"/>
        <v>0</v>
      </c>
      <c r="P113" s="114">
        <f t="shared" si="8"/>
        <v>0</v>
      </c>
      <c r="Q113" s="111">
        <f t="shared" si="8"/>
        <v>0</v>
      </c>
      <c r="R113" s="112">
        <f t="shared" si="8"/>
        <v>0</v>
      </c>
      <c r="S113" s="113">
        <f t="shared" si="8"/>
        <v>0</v>
      </c>
      <c r="T113" s="114">
        <f t="shared" si="8"/>
        <v>0</v>
      </c>
    </row>
    <row r="114" spans="1:20" ht="20.399999999999999" thickTop="1" x14ac:dyDescent="0.5">
      <c r="A114" s="88"/>
      <c r="B114" s="89" t="s">
        <v>255</v>
      </c>
      <c r="C114" s="81"/>
      <c r="D114" s="82"/>
      <c r="E114" s="81"/>
      <c r="F114" s="82"/>
      <c r="G114" s="101"/>
      <c r="H114" s="102"/>
      <c r="I114" s="105"/>
      <c r="J114" s="106"/>
      <c r="K114" s="101"/>
      <c r="L114" s="102"/>
      <c r="M114" s="105"/>
      <c r="N114" s="151"/>
      <c r="O114" s="101"/>
      <c r="P114" s="102"/>
      <c r="Q114" s="105"/>
      <c r="R114" s="106"/>
      <c r="S114" s="101"/>
      <c r="T114" s="102"/>
    </row>
    <row r="115" spans="1:20" ht="19.8" x14ac:dyDescent="0.5">
      <c r="A115" s="85">
        <v>1</v>
      </c>
      <c r="B115" s="52" t="s">
        <v>56</v>
      </c>
      <c r="C115" s="53">
        <v>57</v>
      </c>
      <c r="D115" s="54">
        <v>8</v>
      </c>
      <c r="E115" s="53">
        <f t="shared" ref="E115:F130" si="9">G115+I115+K115+M115+O115+Q115+S115</f>
        <v>0</v>
      </c>
      <c r="F115" s="54">
        <f t="shared" si="9"/>
        <v>0</v>
      </c>
      <c r="G115" s="59"/>
      <c r="H115" s="60"/>
      <c r="I115" s="57"/>
      <c r="J115" s="58"/>
      <c r="K115" s="59"/>
      <c r="L115" s="60"/>
      <c r="M115" s="57"/>
      <c r="N115" s="144"/>
      <c r="O115" s="59"/>
      <c r="P115" s="60"/>
      <c r="Q115" s="57"/>
      <c r="R115" s="58"/>
      <c r="S115" s="59"/>
      <c r="T115" s="60"/>
    </row>
    <row r="116" spans="1:20" ht="19.8" x14ac:dyDescent="0.5">
      <c r="A116" s="85">
        <v>2</v>
      </c>
      <c r="B116" s="52" t="s">
        <v>57</v>
      </c>
      <c r="C116" s="53">
        <v>45.25</v>
      </c>
      <c r="D116" s="54">
        <v>5</v>
      </c>
      <c r="E116" s="53">
        <f t="shared" si="9"/>
        <v>0</v>
      </c>
      <c r="F116" s="54">
        <f t="shared" si="9"/>
        <v>0</v>
      </c>
      <c r="G116" s="59"/>
      <c r="H116" s="60"/>
      <c r="I116" s="57"/>
      <c r="J116" s="58"/>
      <c r="K116" s="59"/>
      <c r="L116" s="60"/>
      <c r="M116" s="57"/>
      <c r="N116" s="144"/>
      <c r="O116" s="59"/>
      <c r="P116" s="60"/>
      <c r="Q116" s="57"/>
      <c r="R116" s="58"/>
      <c r="S116" s="59"/>
      <c r="T116" s="60"/>
    </row>
    <row r="117" spans="1:20" ht="19.8" x14ac:dyDescent="0.5">
      <c r="A117" s="85">
        <v>3</v>
      </c>
      <c r="B117" s="52" t="s">
        <v>72</v>
      </c>
      <c r="C117" s="53">
        <v>1</v>
      </c>
      <c r="D117" s="54">
        <v>1</v>
      </c>
      <c r="E117" s="53">
        <f t="shared" si="9"/>
        <v>0</v>
      </c>
      <c r="F117" s="54">
        <f t="shared" si="9"/>
        <v>0</v>
      </c>
      <c r="G117" s="59"/>
      <c r="H117" s="60"/>
      <c r="I117" s="57"/>
      <c r="J117" s="58"/>
      <c r="K117" s="59"/>
      <c r="L117" s="60"/>
      <c r="M117" s="57"/>
      <c r="N117" s="144"/>
      <c r="O117" s="59"/>
      <c r="P117" s="60"/>
      <c r="Q117" s="57"/>
      <c r="R117" s="58"/>
      <c r="S117" s="59"/>
      <c r="T117" s="60"/>
    </row>
    <row r="118" spans="1:20" ht="19.8" x14ac:dyDescent="0.5">
      <c r="A118" s="85">
        <v>4</v>
      </c>
      <c r="B118" s="52" t="s">
        <v>190</v>
      </c>
      <c r="C118" s="53">
        <v>88.78</v>
      </c>
      <c r="D118" s="54">
        <v>17</v>
      </c>
      <c r="E118" s="53">
        <f t="shared" si="9"/>
        <v>0</v>
      </c>
      <c r="F118" s="54">
        <f t="shared" si="9"/>
        <v>0</v>
      </c>
      <c r="G118" s="59"/>
      <c r="H118" s="60"/>
      <c r="I118" s="57"/>
      <c r="J118" s="58"/>
      <c r="K118" s="59"/>
      <c r="L118" s="60"/>
      <c r="M118" s="57"/>
      <c r="N118" s="144"/>
      <c r="O118" s="59"/>
      <c r="P118" s="60"/>
      <c r="Q118" s="57"/>
      <c r="R118" s="58"/>
      <c r="S118" s="59"/>
      <c r="T118" s="60"/>
    </row>
    <row r="119" spans="1:20" ht="19.8" x14ac:dyDescent="0.5">
      <c r="A119" s="85">
        <v>5</v>
      </c>
      <c r="B119" s="52" t="s">
        <v>66</v>
      </c>
      <c r="C119" s="53">
        <v>5</v>
      </c>
      <c r="D119" s="54">
        <v>1</v>
      </c>
      <c r="E119" s="53">
        <f t="shared" si="9"/>
        <v>0</v>
      </c>
      <c r="F119" s="54">
        <f t="shared" si="9"/>
        <v>0</v>
      </c>
      <c r="G119" s="59"/>
      <c r="H119" s="60"/>
      <c r="I119" s="57"/>
      <c r="J119" s="58"/>
      <c r="K119" s="59"/>
      <c r="L119" s="60"/>
      <c r="M119" s="57"/>
      <c r="N119" s="144"/>
      <c r="O119" s="59"/>
      <c r="P119" s="60"/>
      <c r="Q119" s="57"/>
      <c r="R119" s="58"/>
      <c r="S119" s="59"/>
      <c r="T119" s="60"/>
    </row>
    <row r="120" spans="1:20" ht="19.8" x14ac:dyDescent="0.5">
      <c r="A120" s="85">
        <v>6</v>
      </c>
      <c r="B120" s="52" t="s">
        <v>191</v>
      </c>
      <c r="C120" s="53">
        <v>0</v>
      </c>
      <c r="D120" s="54">
        <v>0</v>
      </c>
      <c r="E120" s="53">
        <f t="shared" si="9"/>
        <v>0</v>
      </c>
      <c r="F120" s="54">
        <f t="shared" si="9"/>
        <v>0</v>
      </c>
      <c r="G120" s="59"/>
      <c r="H120" s="60"/>
      <c r="I120" s="57"/>
      <c r="J120" s="58"/>
      <c r="K120" s="59"/>
      <c r="L120" s="60"/>
      <c r="M120" s="57"/>
      <c r="N120" s="144"/>
      <c r="O120" s="59"/>
      <c r="P120" s="60"/>
      <c r="Q120" s="57"/>
      <c r="R120" s="58"/>
      <c r="S120" s="59"/>
      <c r="T120" s="60"/>
    </row>
    <row r="121" spans="1:20" ht="19.8" x14ac:dyDescent="0.5">
      <c r="A121" s="85">
        <v>7</v>
      </c>
      <c r="B121" s="52" t="s">
        <v>192</v>
      </c>
      <c r="C121" s="53">
        <v>95.75</v>
      </c>
      <c r="D121" s="54">
        <v>13</v>
      </c>
      <c r="E121" s="53">
        <f t="shared" si="9"/>
        <v>0</v>
      </c>
      <c r="F121" s="54">
        <f t="shared" si="9"/>
        <v>0</v>
      </c>
      <c r="G121" s="59"/>
      <c r="H121" s="60"/>
      <c r="I121" s="57"/>
      <c r="J121" s="58"/>
      <c r="K121" s="59"/>
      <c r="L121" s="60"/>
      <c r="M121" s="57"/>
      <c r="N121" s="144"/>
      <c r="O121" s="59"/>
      <c r="P121" s="60"/>
      <c r="Q121" s="57"/>
      <c r="R121" s="58"/>
      <c r="S121" s="59"/>
      <c r="T121" s="60"/>
    </row>
    <row r="122" spans="1:20" ht="19.8" x14ac:dyDescent="0.5">
      <c r="A122" s="85">
        <v>8</v>
      </c>
      <c r="B122" s="52" t="s">
        <v>69</v>
      </c>
      <c r="C122" s="53">
        <v>6.25</v>
      </c>
      <c r="D122" s="54">
        <v>3</v>
      </c>
      <c r="E122" s="53">
        <f t="shared" si="9"/>
        <v>0</v>
      </c>
      <c r="F122" s="54">
        <f t="shared" si="9"/>
        <v>0</v>
      </c>
      <c r="G122" s="59"/>
      <c r="H122" s="60"/>
      <c r="I122" s="57"/>
      <c r="J122" s="58"/>
      <c r="K122" s="59"/>
      <c r="L122" s="60"/>
      <c r="M122" s="57"/>
      <c r="N122" s="144"/>
      <c r="O122" s="59"/>
      <c r="P122" s="60"/>
      <c r="Q122" s="57"/>
      <c r="R122" s="58"/>
      <c r="S122" s="59"/>
      <c r="T122" s="60"/>
    </row>
    <row r="123" spans="1:20" ht="19.8" x14ac:dyDescent="0.5">
      <c r="A123" s="85">
        <v>9</v>
      </c>
      <c r="B123" s="52" t="s">
        <v>193</v>
      </c>
      <c r="C123" s="53">
        <v>1</v>
      </c>
      <c r="D123" s="54">
        <v>1</v>
      </c>
      <c r="E123" s="53">
        <f t="shared" si="9"/>
        <v>0</v>
      </c>
      <c r="F123" s="54">
        <f t="shared" si="9"/>
        <v>0</v>
      </c>
      <c r="G123" s="59"/>
      <c r="H123" s="60"/>
      <c r="I123" s="57"/>
      <c r="J123" s="58"/>
      <c r="K123" s="59"/>
      <c r="L123" s="60"/>
      <c r="M123" s="57"/>
      <c r="N123" s="144"/>
      <c r="O123" s="59"/>
      <c r="P123" s="60"/>
      <c r="Q123" s="57"/>
      <c r="R123" s="58"/>
      <c r="S123" s="59"/>
      <c r="T123" s="60"/>
    </row>
    <row r="124" spans="1:20" ht="19.8" x14ac:dyDescent="0.5">
      <c r="A124" s="85">
        <v>10</v>
      </c>
      <c r="B124" s="52" t="s">
        <v>61</v>
      </c>
      <c r="C124" s="53">
        <v>10</v>
      </c>
      <c r="D124" s="54">
        <v>2</v>
      </c>
      <c r="E124" s="53">
        <f t="shared" si="9"/>
        <v>0</v>
      </c>
      <c r="F124" s="54">
        <f t="shared" si="9"/>
        <v>0</v>
      </c>
      <c r="G124" s="59"/>
      <c r="H124" s="60"/>
      <c r="I124" s="57"/>
      <c r="J124" s="58"/>
      <c r="K124" s="59"/>
      <c r="L124" s="60"/>
      <c r="M124" s="57"/>
      <c r="N124" s="144"/>
      <c r="O124" s="59"/>
      <c r="P124" s="60"/>
      <c r="Q124" s="57"/>
      <c r="R124" s="58"/>
      <c r="S124" s="59"/>
      <c r="T124" s="60"/>
    </row>
    <row r="125" spans="1:20" ht="19.8" x14ac:dyDescent="0.5">
      <c r="A125" s="85">
        <v>11</v>
      </c>
      <c r="B125" s="52" t="s">
        <v>65</v>
      </c>
      <c r="C125" s="53">
        <v>15</v>
      </c>
      <c r="D125" s="54">
        <v>2</v>
      </c>
      <c r="E125" s="53">
        <f t="shared" si="9"/>
        <v>0</v>
      </c>
      <c r="F125" s="54">
        <f t="shared" si="9"/>
        <v>0</v>
      </c>
      <c r="G125" s="59"/>
      <c r="H125" s="60"/>
      <c r="I125" s="57"/>
      <c r="J125" s="58"/>
      <c r="K125" s="59"/>
      <c r="L125" s="60"/>
      <c r="M125" s="57"/>
      <c r="N125" s="144"/>
      <c r="O125" s="59"/>
      <c r="P125" s="60"/>
      <c r="Q125" s="57"/>
      <c r="R125" s="58"/>
      <c r="S125" s="59"/>
      <c r="T125" s="60"/>
    </row>
    <row r="126" spans="1:20" ht="19.8" x14ac:dyDescent="0.5">
      <c r="A126" s="85">
        <v>12</v>
      </c>
      <c r="B126" s="52" t="s">
        <v>194</v>
      </c>
      <c r="C126" s="53">
        <v>0</v>
      </c>
      <c r="D126" s="54">
        <v>0</v>
      </c>
      <c r="E126" s="53">
        <f t="shared" si="9"/>
        <v>0</v>
      </c>
      <c r="F126" s="54">
        <f t="shared" si="9"/>
        <v>0</v>
      </c>
      <c r="G126" s="59"/>
      <c r="H126" s="60"/>
      <c r="I126" s="57"/>
      <c r="J126" s="58"/>
      <c r="K126" s="59"/>
      <c r="L126" s="60"/>
      <c r="M126" s="57"/>
      <c r="N126" s="144"/>
      <c r="O126" s="59"/>
      <c r="P126" s="60"/>
      <c r="Q126" s="57"/>
      <c r="R126" s="58"/>
      <c r="S126" s="59"/>
      <c r="T126" s="60"/>
    </row>
    <row r="127" spans="1:20" ht="19.8" x14ac:dyDescent="0.5">
      <c r="A127" s="85">
        <v>13</v>
      </c>
      <c r="B127" s="52" t="s">
        <v>67</v>
      </c>
      <c r="C127" s="53">
        <v>5</v>
      </c>
      <c r="D127" s="54">
        <v>1</v>
      </c>
      <c r="E127" s="53">
        <f t="shared" si="9"/>
        <v>0</v>
      </c>
      <c r="F127" s="54">
        <f t="shared" si="9"/>
        <v>0</v>
      </c>
      <c r="G127" s="59"/>
      <c r="H127" s="60"/>
      <c r="I127" s="57"/>
      <c r="J127" s="58"/>
      <c r="K127" s="59"/>
      <c r="L127" s="60"/>
      <c r="M127" s="57"/>
      <c r="N127" s="144"/>
      <c r="O127" s="59"/>
      <c r="P127" s="60"/>
      <c r="Q127" s="57"/>
      <c r="R127" s="58"/>
      <c r="S127" s="59"/>
      <c r="T127" s="60"/>
    </row>
    <row r="128" spans="1:20" ht="19.8" x14ac:dyDescent="0.5">
      <c r="A128" s="85">
        <v>14</v>
      </c>
      <c r="B128" s="52" t="s">
        <v>62</v>
      </c>
      <c r="C128" s="53">
        <v>5</v>
      </c>
      <c r="D128" s="54">
        <v>1</v>
      </c>
      <c r="E128" s="53">
        <f t="shared" si="9"/>
        <v>0</v>
      </c>
      <c r="F128" s="54">
        <f t="shared" si="9"/>
        <v>0</v>
      </c>
      <c r="G128" s="59"/>
      <c r="H128" s="60"/>
      <c r="I128" s="57"/>
      <c r="J128" s="58"/>
      <c r="K128" s="59"/>
      <c r="L128" s="60"/>
      <c r="M128" s="57"/>
      <c r="N128" s="144"/>
      <c r="O128" s="59"/>
      <c r="P128" s="60"/>
      <c r="Q128" s="57"/>
      <c r="R128" s="58"/>
      <c r="S128" s="59"/>
      <c r="T128" s="60"/>
    </row>
    <row r="129" spans="1:20" ht="19.8" x14ac:dyDescent="0.5">
      <c r="A129" s="85">
        <v>15</v>
      </c>
      <c r="B129" s="52" t="s">
        <v>70</v>
      </c>
      <c r="C129" s="53">
        <v>3855.5</v>
      </c>
      <c r="D129" s="54">
        <v>362</v>
      </c>
      <c r="E129" s="53">
        <f t="shared" si="9"/>
        <v>0</v>
      </c>
      <c r="F129" s="54">
        <f t="shared" si="9"/>
        <v>0</v>
      </c>
      <c r="G129" s="59"/>
      <c r="H129" s="60"/>
      <c r="I129" s="57"/>
      <c r="J129" s="58"/>
      <c r="K129" s="59"/>
      <c r="L129" s="60"/>
      <c r="M129" s="57"/>
      <c r="N129" s="144"/>
      <c r="O129" s="59"/>
      <c r="P129" s="60"/>
      <c r="Q129" s="57"/>
      <c r="R129" s="58"/>
      <c r="S129" s="59"/>
      <c r="T129" s="60"/>
    </row>
    <row r="130" spans="1:20" ht="19.8" x14ac:dyDescent="0.5">
      <c r="A130" s="85">
        <v>16</v>
      </c>
      <c r="B130" s="52" t="s">
        <v>195</v>
      </c>
      <c r="C130" s="53">
        <v>0.5</v>
      </c>
      <c r="D130" s="54">
        <v>1</v>
      </c>
      <c r="E130" s="53">
        <f t="shared" si="9"/>
        <v>0</v>
      </c>
      <c r="F130" s="54">
        <f t="shared" si="9"/>
        <v>0</v>
      </c>
      <c r="G130" s="59"/>
      <c r="H130" s="60"/>
      <c r="I130" s="57"/>
      <c r="J130" s="58"/>
      <c r="K130" s="59"/>
      <c r="L130" s="60"/>
      <c r="M130" s="57"/>
      <c r="N130" s="144"/>
      <c r="O130" s="59"/>
      <c r="P130" s="60"/>
      <c r="Q130" s="57"/>
      <c r="R130" s="58"/>
      <c r="S130" s="59"/>
      <c r="T130" s="60"/>
    </row>
    <row r="131" spans="1:20" ht="19.8" x14ac:dyDescent="0.5">
      <c r="A131" s="85">
        <v>17</v>
      </c>
      <c r="B131" s="90" t="s">
        <v>196</v>
      </c>
      <c r="C131" s="53">
        <v>0.25</v>
      </c>
      <c r="D131" s="54">
        <v>1</v>
      </c>
      <c r="E131" s="53">
        <f t="shared" ref="E131:F149" si="10">G131+I131+K131+M131+O131+Q131+S131</f>
        <v>0</v>
      </c>
      <c r="F131" s="54">
        <f t="shared" si="10"/>
        <v>0</v>
      </c>
      <c r="G131" s="59"/>
      <c r="H131" s="60"/>
      <c r="I131" s="57"/>
      <c r="J131" s="58"/>
      <c r="K131" s="59"/>
      <c r="L131" s="60"/>
      <c r="M131" s="57"/>
      <c r="N131" s="144"/>
      <c r="O131" s="59"/>
      <c r="P131" s="60"/>
      <c r="Q131" s="57"/>
      <c r="R131" s="58"/>
      <c r="S131" s="59"/>
      <c r="T131" s="60"/>
    </row>
    <row r="132" spans="1:20" ht="19.8" x14ac:dyDescent="0.5">
      <c r="A132" s="85">
        <v>18</v>
      </c>
      <c r="B132" s="152" t="s">
        <v>258</v>
      </c>
      <c r="C132" s="53">
        <v>0</v>
      </c>
      <c r="D132" s="54">
        <v>0</v>
      </c>
      <c r="E132" s="53">
        <f t="shared" si="10"/>
        <v>0</v>
      </c>
      <c r="F132" s="54">
        <f t="shared" si="10"/>
        <v>0</v>
      </c>
      <c r="G132" s="59"/>
      <c r="H132" s="60"/>
      <c r="I132" s="57"/>
      <c r="J132" s="58"/>
      <c r="K132" s="59"/>
      <c r="L132" s="60"/>
      <c r="M132" s="57"/>
      <c r="N132" s="144"/>
      <c r="O132" s="59"/>
      <c r="P132" s="60"/>
      <c r="Q132" s="57"/>
      <c r="R132" s="58"/>
      <c r="S132" s="59"/>
      <c r="T132" s="60"/>
    </row>
    <row r="133" spans="1:20" ht="19.8" x14ac:dyDescent="0.5">
      <c r="A133" s="85">
        <v>19</v>
      </c>
      <c r="B133" s="52" t="s">
        <v>68</v>
      </c>
      <c r="C133" s="53">
        <v>208</v>
      </c>
      <c r="D133" s="54">
        <v>64</v>
      </c>
      <c r="E133" s="53">
        <f t="shared" si="10"/>
        <v>0</v>
      </c>
      <c r="F133" s="54">
        <f t="shared" si="10"/>
        <v>0</v>
      </c>
      <c r="G133" s="59"/>
      <c r="H133" s="60"/>
      <c r="I133" s="57"/>
      <c r="J133" s="58"/>
      <c r="K133" s="59"/>
      <c r="L133" s="60"/>
      <c r="M133" s="57"/>
      <c r="N133" s="144"/>
      <c r="O133" s="59"/>
      <c r="P133" s="60"/>
      <c r="Q133" s="57"/>
      <c r="R133" s="58"/>
      <c r="S133" s="59"/>
      <c r="T133" s="60"/>
    </row>
    <row r="134" spans="1:20" ht="19.8" x14ac:dyDescent="0.5">
      <c r="A134" s="85">
        <v>20</v>
      </c>
      <c r="B134" s="52" t="s">
        <v>71</v>
      </c>
      <c r="C134" s="53">
        <v>4</v>
      </c>
      <c r="D134" s="54">
        <v>1</v>
      </c>
      <c r="E134" s="53">
        <f t="shared" si="10"/>
        <v>0</v>
      </c>
      <c r="F134" s="54">
        <f t="shared" si="10"/>
        <v>0</v>
      </c>
      <c r="G134" s="59"/>
      <c r="H134" s="60"/>
      <c r="I134" s="57"/>
      <c r="J134" s="58"/>
      <c r="K134" s="59"/>
      <c r="L134" s="60"/>
      <c r="M134" s="57"/>
      <c r="N134" s="144"/>
      <c r="O134" s="59"/>
      <c r="P134" s="60"/>
      <c r="Q134" s="57"/>
      <c r="R134" s="58"/>
      <c r="S134" s="59"/>
      <c r="T134" s="60"/>
    </row>
    <row r="135" spans="1:20" ht="19.8" x14ac:dyDescent="0.5">
      <c r="A135" s="85">
        <v>21</v>
      </c>
      <c r="B135" s="52" t="s">
        <v>263</v>
      </c>
      <c r="C135" s="53">
        <v>22</v>
      </c>
      <c r="D135" s="54">
        <v>5</v>
      </c>
      <c r="E135" s="53">
        <f t="shared" si="10"/>
        <v>0</v>
      </c>
      <c r="F135" s="54">
        <f t="shared" si="10"/>
        <v>0</v>
      </c>
      <c r="G135" s="59"/>
      <c r="H135" s="60"/>
      <c r="I135" s="57"/>
      <c r="J135" s="58"/>
      <c r="K135" s="59"/>
      <c r="L135" s="60"/>
      <c r="M135" s="57"/>
      <c r="N135" s="144"/>
      <c r="O135" s="59"/>
      <c r="P135" s="60"/>
      <c r="Q135" s="57"/>
      <c r="R135" s="58"/>
      <c r="S135" s="59"/>
      <c r="T135" s="60"/>
    </row>
    <row r="136" spans="1:20" ht="19.8" x14ac:dyDescent="0.5">
      <c r="A136" s="85">
        <v>22</v>
      </c>
      <c r="B136" s="52" t="s">
        <v>63</v>
      </c>
      <c r="C136" s="53">
        <v>1</v>
      </c>
      <c r="D136" s="54">
        <v>1</v>
      </c>
      <c r="E136" s="53">
        <f t="shared" si="10"/>
        <v>0</v>
      </c>
      <c r="F136" s="54">
        <f t="shared" si="10"/>
        <v>0</v>
      </c>
      <c r="G136" s="59"/>
      <c r="H136" s="60"/>
      <c r="I136" s="57"/>
      <c r="J136" s="58"/>
      <c r="K136" s="59"/>
      <c r="L136" s="60"/>
      <c r="M136" s="57"/>
      <c r="N136" s="144"/>
      <c r="O136" s="59"/>
      <c r="P136" s="60"/>
      <c r="Q136" s="57"/>
      <c r="R136" s="58"/>
      <c r="S136" s="59"/>
      <c r="T136" s="60"/>
    </row>
    <row r="137" spans="1:20" ht="19.8" x14ac:dyDescent="0.5">
      <c r="A137" s="85">
        <v>23</v>
      </c>
      <c r="B137" s="52" t="s">
        <v>208</v>
      </c>
      <c r="C137" s="53">
        <v>0</v>
      </c>
      <c r="D137" s="54">
        <v>0</v>
      </c>
      <c r="E137" s="53">
        <f t="shared" si="10"/>
        <v>0</v>
      </c>
      <c r="F137" s="54">
        <f t="shared" si="10"/>
        <v>0</v>
      </c>
      <c r="G137" s="59"/>
      <c r="H137" s="60"/>
      <c r="I137" s="57"/>
      <c r="J137" s="58"/>
      <c r="K137" s="59"/>
      <c r="L137" s="60"/>
      <c r="M137" s="57"/>
      <c r="N137" s="144"/>
      <c r="O137" s="59"/>
      <c r="P137" s="60"/>
      <c r="Q137" s="57"/>
      <c r="R137" s="58"/>
      <c r="S137" s="59"/>
      <c r="T137" s="60"/>
    </row>
    <row r="138" spans="1:20" ht="19.8" x14ac:dyDescent="0.5">
      <c r="A138" s="85">
        <v>24</v>
      </c>
      <c r="B138" s="52" t="s">
        <v>55</v>
      </c>
      <c r="C138" s="53">
        <v>0</v>
      </c>
      <c r="D138" s="54">
        <v>0</v>
      </c>
      <c r="E138" s="53">
        <f t="shared" si="10"/>
        <v>0</v>
      </c>
      <c r="F138" s="54">
        <f t="shared" si="10"/>
        <v>0</v>
      </c>
      <c r="G138" s="59"/>
      <c r="H138" s="60"/>
      <c r="I138" s="57"/>
      <c r="J138" s="58"/>
      <c r="K138" s="59"/>
      <c r="L138" s="60"/>
      <c r="M138" s="57"/>
      <c r="N138" s="144"/>
      <c r="O138" s="59"/>
      <c r="P138" s="60"/>
      <c r="Q138" s="57"/>
      <c r="R138" s="58"/>
      <c r="S138" s="59"/>
      <c r="T138" s="60"/>
    </row>
    <row r="139" spans="1:20" ht="19.8" x14ac:dyDescent="0.5">
      <c r="A139" s="85">
        <v>25</v>
      </c>
      <c r="B139" s="52" t="s">
        <v>58</v>
      </c>
      <c r="C139" s="53">
        <v>693.25</v>
      </c>
      <c r="D139" s="54">
        <v>143</v>
      </c>
      <c r="E139" s="53">
        <f t="shared" si="10"/>
        <v>0</v>
      </c>
      <c r="F139" s="54">
        <f t="shared" si="10"/>
        <v>0</v>
      </c>
      <c r="G139" s="59"/>
      <c r="H139" s="60"/>
      <c r="I139" s="57"/>
      <c r="J139" s="58"/>
      <c r="K139" s="59"/>
      <c r="L139" s="60"/>
      <c r="M139" s="57"/>
      <c r="N139" s="144"/>
      <c r="O139" s="59"/>
      <c r="P139" s="60"/>
      <c r="Q139" s="57"/>
      <c r="R139" s="58"/>
      <c r="S139" s="59"/>
      <c r="T139" s="60"/>
    </row>
    <row r="140" spans="1:20" ht="19.8" x14ac:dyDescent="0.5">
      <c r="A140" s="85">
        <v>26</v>
      </c>
      <c r="B140" s="52" t="s">
        <v>259</v>
      </c>
      <c r="C140" s="53">
        <v>2.38</v>
      </c>
      <c r="D140" s="54">
        <v>5</v>
      </c>
      <c r="E140" s="53">
        <f t="shared" si="10"/>
        <v>0</v>
      </c>
      <c r="F140" s="54">
        <f t="shared" si="10"/>
        <v>0</v>
      </c>
      <c r="G140" s="59"/>
      <c r="H140" s="60"/>
      <c r="I140" s="57"/>
      <c r="J140" s="58"/>
      <c r="K140" s="59"/>
      <c r="L140" s="60"/>
      <c r="M140" s="57"/>
      <c r="N140" s="144"/>
      <c r="O140" s="59"/>
      <c r="P140" s="60"/>
      <c r="Q140" s="57"/>
      <c r="R140" s="58"/>
      <c r="S140" s="59"/>
      <c r="T140" s="60"/>
    </row>
    <row r="141" spans="1:20" ht="19.8" x14ac:dyDescent="0.5">
      <c r="A141" s="85">
        <v>27</v>
      </c>
      <c r="B141" s="52" t="s">
        <v>60</v>
      </c>
      <c r="C141" s="53">
        <v>6</v>
      </c>
      <c r="D141" s="54">
        <v>2</v>
      </c>
      <c r="E141" s="53">
        <f t="shared" si="10"/>
        <v>0</v>
      </c>
      <c r="F141" s="54">
        <f t="shared" si="10"/>
        <v>0</v>
      </c>
      <c r="G141" s="59"/>
      <c r="H141" s="60"/>
      <c r="I141" s="57"/>
      <c r="J141" s="58"/>
      <c r="K141" s="59"/>
      <c r="L141" s="60"/>
      <c r="M141" s="57"/>
      <c r="N141" s="144"/>
      <c r="O141" s="59"/>
      <c r="P141" s="60"/>
      <c r="Q141" s="57"/>
      <c r="R141" s="58"/>
      <c r="S141" s="59"/>
      <c r="T141" s="60"/>
    </row>
    <row r="142" spans="1:20" ht="19.8" x14ac:dyDescent="0.5">
      <c r="A142" s="85">
        <v>28</v>
      </c>
      <c r="B142" s="52" t="s">
        <v>197</v>
      </c>
      <c r="C142" s="53">
        <v>1.25</v>
      </c>
      <c r="D142" s="54">
        <v>2</v>
      </c>
      <c r="E142" s="53">
        <f t="shared" si="10"/>
        <v>0</v>
      </c>
      <c r="F142" s="54">
        <f t="shared" si="10"/>
        <v>0</v>
      </c>
      <c r="G142" s="59"/>
      <c r="H142" s="60"/>
      <c r="I142" s="57"/>
      <c r="J142" s="58"/>
      <c r="K142" s="59"/>
      <c r="L142" s="60"/>
      <c r="M142" s="57"/>
      <c r="N142" s="144"/>
      <c r="O142" s="59"/>
      <c r="P142" s="60"/>
      <c r="Q142" s="57"/>
      <c r="R142" s="58"/>
      <c r="S142" s="59"/>
      <c r="T142" s="60"/>
    </row>
    <row r="143" spans="1:20" ht="19.8" x14ac:dyDescent="0.5">
      <c r="A143" s="85">
        <v>29</v>
      </c>
      <c r="B143" s="52" t="s">
        <v>54</v>
      </c>
      <c r="C143" s="53">
        <v>93</v>
      </c>
      <c r="D143" s="54">
        <v>12</v>
      </c>
      <c r="E143" s="53">
        <f t="shared" si="10"/>
        <v>0</v>
      </c>
      <c r="F143" s="54">
        <f t="shared" si="10"/>
        <v>0</v>
      </c>
      <c r="G143" s="59"/>
      <c r="H143" s="60"/>
      <c r="I143" s="57"/>
      <c r="J143" s="58"/>
      <c r="K143" s="59"/>
      <c r="L143" s="60"/>
      <c r="M143" s="57"/>
      <c r="N143" s="144"/>
      <c r="O143" s="59"/>
      <c r="P143" s="60"/>
      <c r="Q143" s="57"/>
      <c r="R143" s="58"/>
      <c r="S143" s="59"/>
      <c r="T143" s="60"/>
    </row>
    <row r="144" spans="1:20" ht="19.8" x14ac:dyDescent="0.5">
      <c r="A144" s="85">
        <v>30</v>
      </c>
      <c r="B144" s="52" t="s">
        <v>59</v>
      </c>
      <c r="C144" s="53">
        <v>82.25</v>
      </c>
      <c r="D144" s="54">
        <v>27</v>
      </c>
      <c r="E144" s="53">
        <f t="shared" si="10"/>
        <v>0</v>
      </c>
      <c r="F144" s="54">
        <f t="shared" si="10"/>
        <v>0</v>
      </c>
      <c r="G144" s="59"/>
      <c r="H144" s="60"/>
      <c r="I144" s="57"/>
      <c r="J144" s="58"/>
      <c r="K144" s="59"/>
      <c r="L144" s="60"/>
      <c r="M144" s="57"/>
      <c r="N144" s="144"/>
      <c r="O144" s="59"/>
      <c r="P144" s="60"/>
      <c r="Q144" s="57"/>
      <c r="R144" s="58"/>
      <c r="S144" s="59"/>
      <c r="T144" s="60"/>
    </row>
    <row r="145" spans="1:20" ht="19.8" x14ac:dyDescent="0.5">
      <c r="A145" s="85">
        <v>31</v>
      </c>
      <c r="B145" s="52" t="s">
        <v>147</v>
      </c>
      <c r="C145" s="53">
        <v>0.25</v>
      </c>
      <c r="D145" s="54">
        <v>1</v>
      </c>
      <c r="E145" s="53">
        <f t="shared" si="10"/>
        <v>0</v>
      </c>
      <c r="F145" s="54">
        <f t="shared" si="10"/>
        <v>0</v>
      </c>
      <c r="G145" s="59"/>
      <c r="H145" s="60"/>
      <c r="I145" s="57"/>
      <c r="J145" s="58"/>
      <c r="K145" s="59"/>
      <c r="L145" s="60"/>
      <c r="M145" s="57"/>
      <c r="N145" s="144"/>
      <c r="O145" s="59"/>
      <c r="P145" s="60"/>
      <c r="Q145" s="57"/>
      <c r="R145" s="58"/>
      <c r="S145" s="59"/>
      <c r="T145" s="60"/>
    </row>
    <row r="146" spans="1:20" ht="19.8" x14ac:dyDescent="0.5">
      <c r="A146" s="85">
        <v>32</v>
      </c>
      <c r="B146" s="52" t="s">
        <v>198</v>
      </c>
      <c r="C146" s="53">
        <v>394.5</v>
      </c>
      <c r="D146" s="54">
        <v>49</v>
      </c>
      <c r="E146" s="53">
        <f t="shared" si="10"/>
        <v>0</v>
      </c>
      <c r="F146" s="54">
        <f t="shared" si="10"/>
        <v>0</v>
      </c>
      <c r="G146" s="59"/>
      <c r="H146" s="60"/>
      <c r="I146" s="57"/>
      <c r="J146" s="58"/>
      <c r="K146" s="59"/>
      <c r="L146" s="60"/>
      <c r="M146" s="57"/>
      <c r="N146" s="144"/>
      <c r="O146" s="59"/>
      <c r="P146" s="60"/>
      <c r="Q146" s="57"/>
      <c r="R146" s="58"/>
      <c r="S146" s="59"/>
      <c r="T146" s="60"/>
    </row>
    <row r="147" spans="1:20" ht="19.8" x14ac:dyDescent="0.5">
      <c r="A147" s="85">
        <v>33</v>
      </c>
      <c r="B147" s="52" t="s">
        <v>199</v>
      </c>
      <c r="C147" s="53">
        <v>22</v>
      </c>
      <c r="D147" s="54">
        <v>11</v>
      </c>
      <c r="E147" s="53">
        <f t="shared" si="10"/>
        <v>0</v>
      </c>
      <c r="F147" s="54">
        <f t="shared" si="10"/>
        <v>0</v>
      </c>
      <c r="G147" s="59"/>
      <c r="H147" s="60"/>
      <c r="I147" s="57"/>
      <c r="J147" s="58"/>
      <c r="K147" s="59"/>
      <c r="L147" s="60"/>
      <c r="M147" s="57"/>
      <c r="N147" s="144"/>
      <c r="O147" s="59"/>
      <c r="P147" s="60"/>
      <c r="Q147" s="57"/>
      <c r="R147" s="58"/>
      <c r="S147" s="59"/>
      <c r="T147" s="60"/>
    </row>
    <row r="148" spans="1:20" ht="19.8" x14ac:dyDescent="0.5">
      <c r="A148" s="85">
        <v>34</v>
      </c>
      <c r="B148" s="52" t="s">
        <v>200</v>
      </c>
      <c r="C148" s="53">
        <v>45.5</v>
      </c>
      <c r="D148" s="54">
        <v>10</v>
      </c>
      <c r="E148" s="53">
        <f t="shared" si="10"/>
        <v>0</v>
      </c>
      <c r="F148" s="54">
        <f t="shared" si="10"/>
        <v>0</v>
      </c>
      <c r="G148" s="59"/>
      <c r="H148" s="60"/>
      <c r="I148" s="57"/>
      <c r="J148" s="58"/>
      <c r="K148" s="59"/>
      <c r="L148" s="60"/>
      <c r="M148" s="57"/>
      <c r="N148" s="144"/>
      <c r="O148" s="59"/>
      <c r="P148" s="60"/>
      <c r="Q148" s="57"/>
      <c r="R148" s="58"/>
      <c r="S148" s="59"/>
      <c r="T148" s="60"/>
    </row>
    <row r="149" spans="1:20" ht="20.399999999999999" thickBot="1" x14ac:dyDescent="0.55000000000000004">
      <c r="A149" s="85">
        <v>35</v>
      </c>
      <c r="B149" s="52" t="s">
        <v>64</v>
      </c>
      <c r="C149" s="53">
        <v>141.69999999999999</v>
      </c>
      <c r="D149" s="54">
        <v>65</v>
      </c>
      <c r="E149" s="53">
        <f t="shared" si="10"/>
        <v>0</v>
      </c>
      <c r="F149" s="54">
        <f t="shared" si="10"/>
        <v>0</v>
      </c>
      <c r="G149" s="59"/>
      <c r="H149" s="60"/>
      <c r="I149" s="57"/>
      <c r="J149" s="58"/>
      <c r="K149" s="59"/>
      <c r="L149" s="60"/>
      <c r="M149" s="57"/>
      <c r="N149" s="144"/>
      <c r="O149" s="59"/>
      <c r="P149" s="60"/>
      <c r="Q149" s="57"/>
      <c r="R149" s="58"/>
      <c r="S149" s="59"/>
      <c r="T149" s="60"/>
    </row>
    <row r="150" spans="1:20" ht="21.6" thickTop="1" thickBot="1" x14ac:dyDescent="0.6">
      <c r="A150" s="245" t="s">
        <v>1</v>
      </c>
      <c r="B150" s="246"/>
      <c r="C150" s="79">
        <f t="shared" ref="C150:F150" si="11">SUM(C115:C149)</f>
        <v>5908.36</v>
      </c>
      <c r="D150" s="79">
        <f t="shared" si="11"/>
        <v>817</v>
      </c>
      <c r="E150" s="79">
        <f t="shared" si="11"/>
        <v>0</v>
      </c>
      <c r="F150" s="79">
        <f t="shared" si="11"/>
        <v>0</v>
      </c>
      <c r="G150" s="113"/>
      <c r="H150" s="114"/>
      <c r="I150" s="111"/>
      <c r="J150" s="112"/>
      <c r="K150" s="113"/>
      <c r="L150" s="114"/>
      <c r="M150" s="111"/>
      <c r="N150" s="150"/>
      <c r="O150" s="113"/>
      <c r="P150" s="114"/>
      <c r="Q150" s="111"/>
      <c r="R150" s="112"/>
      <c r="S150" s="113"/>
      <c r="T150" s="114"/>
    </row>
    <row r="151" spans="1:20" ht="21" thickTop="1" x14ac:dyDescent="0.55000000000000004">
      <c r="A151" s="73"/>
      <c r="B151" s="74" t="s">
        <v>73</v>
      </c>
      <c r="C151" s="81"/>
      <c r="D151" s="82"/>
      <c r="E151" s="81"/>
      <c r="F151" s="82"/>
      <c r="G151" s="101"/>
      <c r="H151" s="102"/>
      <c r="I151" s="105"/>
      <c r="J151" s="106"/>
      <c r="K151" s="101"/>
      <c r="L151" s="102"/>
      <c r="M151" s="105"/>
      <c r="N151" s="151"/>
      <c r="O151" s="101"/>
      <c r="P151" s="102"/>
      <c r="Q151" s="105"/>
      <c r="R151" s="106"/>
      <c r="S151" s="101"/>
      <c r="T151" s="102"/>
    </row>
    <row r="152" spans="1:20" ht="19.8" x14ac:dyDescent="0.5">
      <c r="A152" s="51">
        <v>1</v>
      </c>
      <c r="B152" s="72" t="s">
        <v>74</v>
      </c>
      <c r="C152" s="53">
        <v>157.21999999999997</v>
      </c>
      <c r="D152" s="54">
        <v>35</v>
      </c>
      <c r="E152" s="53">
        <f t="shared" ref="E152:F167" si="12">G152+I152+K152+M152+O152+Q152+S152</f>
        <v>0</v>
      </c>
      <c r="F152" s="54">
        <f t="shared" si="12"/>
        <v>0</v>
      </c>
      <c r="G152" s="59"/>
      <c r="H152" s="60"/>
      <c r="I152" s="57"/>
      <c r="J152" s="58"/>
      <c r="K152" s="59"/>
      <c r="L152" s="60"/>
      <c r="M152" s="57"/>
      <c r="N152" s="144"/>
      <c r="O152" s="59"/>
      <c r="P152" s="60"/>
      <c r="Q152" s="83"/>
      <c r="R152" s="84"/>
      <c r="S152" s="59"/>
      <c r="T152" s="60"/>
    </row>
    <row r="153" spans="1:20" ht="19.8" x14ac:dyDescent="0.5">
      <c r="A153" s="51">
        <v>2</v>
      </c>
      <c r="B153" s="72" t="s">
        <v>79</v>
      </c>
      <c r="C153" s="53">
        <v>20</v>
      </c>
      <c r="D153" s="54">
        <v>1</v>
      </c>
      <c r="E153" s="53">
        <f t="shared" si="12"/>
        <v>0</v>
      </c>
      <c r="F153" s="54">
        <f t="shared" si="12"/>
        <v>0</v>
      </c>
      <c r="G153" s="59"/>
      <c r="H153" s="60"/>
      <c r="I153" s="57"/>
      <c r="J153" s="58"/>
      <c r="K153" s="59"/>
      <c r="L153" s="60"/>
      <c r="M153" s="57"/>
      <c r="N153" s="144"/>
      <c r="O153" s="59"/>
      <c r="P153" s="60"/>
      <c r="Q153" s="57"/>
      <c r="R153" s="58"/>
      <c r="S153" s="59"/>
      <c r="T153" s="60"/>
    </row>
    <row r="154" spans="1:20" ht="19.8" x14ac:dyDescent="0.5">
      <c r="A154" s="51">
        <v>3</v>
      </c>
      <c r="B154" s="72" t="s">
        <v>76</v>
      </c>
      <c r="C154" s="53">
        <v>8524</v>
      </c>
      <c r="D154" s="54">
        <v>2422</v>
      </c>
      <c r="E154" s="53">
        <f t="shared" si="12"/>
        <v>0</v>
      </c>
      <c r="F154" s="54">
        <f t="shared" si="12"/>
        <v>0</v>
      </c>
      <c r="G154" s="59"/>
      <c r="H154" s="60"/>
      <c r="I154" s="57"/>
      <c r="J154" s="58"/>
      <c r="K154" s="59"/>
      <c r="L154" s="60"/>
      <c r="M154" s="57"/>
      <c r="N154" s="144"/>
      <c r="O154" s="59"/>
      <c r="P154" s="60"/>
      <c r="Q154" s="57"/>
      <c r="R154" s="58"/>
      <c r="S154" s="59"/>
      <c r="T154" s="60"/>
    </row>
    <row r="155" spans="1:20" ht="19.8" x14ac:dyDescent="0.5">
      <c r="A155" s="51">
        <v>4</v>
      </c>
      <c r="B155" s="72" t="s">
        <v>78</v>
      </c>
      <c r="C155" s="53">
        <v>13349</v>
      </c>
      <c r="D155" s="54">
        <v>823</v>
      </c>
      <c r="E155" s="53">
        <f t="shared" si="12"/>
        <v>0</v>
      </c>
      <c r="F155" s="54">
        <f t="shared" si="12"/>
        <v>0</v>
      </c>
      <c r="G155" s="59"/>
      <c r="H155" s="60"/>
      <c r="I155" s="57"/>
      <c r="J155" s="58"/>
      <c r="K155" s="59"/>
      <c r="L155" s="60"/>
      <c r="M155" s="57"/>
      <c r="N155" s="144"/>
      <c r="O155" s="59"/>
      <c r="P155" s="60"/>
      <c r="Q155" s="57"/>
      <c r="R155" s="58"/>
      <c r="S155" s="59"/>
      <c r="T155" s="60"/>
    </row>
    <row r="156" spans="1:20" ht="19.8" x14ac:dyDescent="0.5">
      <c r="A156" s="51">
        <v>5</v>
      </c>
      <c r="B156" s="72" t="s">
        <v>77</v>
      </c>
      <c r="C156" s="53">
        <v>51.75</v>
      </c>
      <c r="D156" s="54">
        <v>4</v>
      </c>
      <c r="E156" s="53">
        <f t="shared" si="12"/>
        <v>0</v>
      </c>
      <c r="F156" s="54">
        <f t="shared" si="12"/>
        <v>0</v>
      </c>
      <c r="G156" s="59"/>
      <c r="H156" s="60"/>
      <c r="I156" s="57"/>
      <c r="J156" s="58"/>
      <c r="K156" s="59"/>
      <c r="L156" s="60"/>
      <c r="M156" s="57"/>
      <c r="N156" s="144"/>
      <c r="O156" s="59"/>
      <c r="P156" s="60"/>
      <c r="Q156" s="57"/>
      <c r="R156" s="58"/>
      <c r="S156" s="59"/>
      <c r="T156" s="60"/>
    </row>
    <row r="157" spans="1:20" ht="19.8" x14ac:dyDescent="0.5">
      <c r="A157" s="51">
        <v>6</v>
      </c>
      <c r="B157" s="72" t="s">
        <v>75</v>
      </c>
      <c r="C157" s="53">
        <v>95.52</v>
      </c>
      <c r="D157" s="54">
        <v>15</v>
      </c>
      <c r="E157" s="53">
        <f t="shared" si="12"/>
        <v>0</v>
      </c>
      <c r="F157" s="54">
        <f t="shared" si="12"/>
        <v>0</v>
      </c>
      <c r="G157" s="59"/>
      <c r="H157" s="60"/>
      <c r="I157" s="57"/>
      <c r="J157" s="58"/>
      <c r="K157" s="59"/>
      <c r="L157" s="60"/>
      <c r="M157" s="57"/>
      <c r="N157" s="144"/>
      <c r="O157" s="59"/>
      <c r="P157" s="60"/>
      <c r="Q157" s="57"/>
      <c r="R157" s="58"/>
      <c r="S157" s="59"/>
      <c r="T157" s="60"/>
    </row>
    <row r="158" spans="1:20" ht="19.8" x14ac:dyDescent="0.5">
      <c r="A158" s="51">
        <v>7</v>
      </c>
      <c r="B158" s="72" t="s">
        <v>80</v>
      </c>
      <c r="C158" s="53">
        <v>1226.01</v>
      </c>
      <c r="D158" s="54">
        <v>223</v>
      </c>
      <c r="E158" s="53">
        <f t="shared" si="12"/>
        <v>0</v>
      </c>
      <c r="F158" s="54">
        <f t="shared" si="12"/>
        <v>0</v>
      </c>
      <c r="G158" s="59"/>
      <c r="H158" s="60"/>
      <c r="I158" s="57"/>
      <c r="J158" s="58"/>
      <c r="K158" s="59"/>
      <c r="L158" s="60"/>
      <c r="M158" s="57"/>
      <c r="N158" s="144"/>
      <c r="O158" s="59"/>
      <c r="P158" s="60"/>
      <c r="Q158" s="57"/>
      <c r="R158" s="58"/>
      <c r="S158" s="59"/>
      <c r="T158" s="60"/>
    </row>
    <row r="159" spans="1:20" ht="19.8" x14ac:dyDescent="0.5">
      <c r="A159" s="51">
        <v>8</v>
      </c>
      <c r="B159" s="72" t="s">
        <v>82</v>
      </c>
      <c r="C159" s="53">
        <v>51.25</v>
      </c>
      <c r="D159" s="54">
        <v>22</v>
      </c>
      <c r="E159" s="53">
        <f t="shared" si="12"/>
        <v>0</v>
      </c>
      <c r="F159" s="54">
        <f t="shared" si="12"/>
        <v>0</v>
      </c>
      <c r="G159" s="59"/>
      <c r="H159" s="60"/>
      <c r="I159" s="57"/>
      <c r="J159" s="58"/>
      <c r="K159" s="59"/>
      <c r="L159" s="60"/>
      <c r="M159" s="57"/>
      <c r="N159" s="144"/>
      <c r="O159" s="59"/>
      <c r="P159" s="60"/>
      <c r="Q159" s="57"/>
      <c r="R159" s="58"/>
      <c r="S159" s="59"/>
      <c r="T159" s="60"/>
    </row>
    <row r="160" spans="1:20" ht="19.8" x14ac:dyDescent="0.5">
      <c r="A160" s="51">
        <v>9</v>
      </c>
      <c r="B160" s="72" t="s">
        <v>178</v>
      </c>
      <c r="C160" s="53">
        <v>0</v>
      </c>
      <c r="D160" s="54">
        <v>0</v>
      </c>
      <c r="E160" s="53">
        <f t="shared" si="12"/>
        <v>0</v>
      </c>
      <c r="F160" s="54">
        <f t="shared" si="12"/>
        <v>0</v>
      </c>
      <c r="G160" s="59"/>
      <c r="H160" s="60"/>
      <c r="I160" s="57"/>
      <c r="J160" s="58"/>
      <c r="K160" s="59"/>
      <c r="L160" s="60"/>
      <c r="M160" s="57"/>
      <c r="N160" s="144"/>
      <c r="O160" s="59"/>
      <c r="P160" s="60"/>
      <c r="Q160" s="57"/>
      <c r="R160" s="58"/>
      <c r="S160" s="59"/>
      <c r="T160" s="60"/>
    </row>
    <row r="161" spans="1:20" ht="19.8" x14ac:dyDescent="0.5">
      <c r="A161" s="51">
        <v>10</v>
      </c>
      <c r="B161" s="72" t="s">
        <v>83</v>
      </c>
      <c r="C161" s="53">
        <v>193.59</v>
      </c>
      <c r="D161" s="54">
        <v>42</v>
      </c>
      <c r="E161" s="53">
        <f t="shared" si="12"/>
        <v>0</v>
      </c>
      <c r="F161" s="54">
        <f t="shared" si="12"/>
        <v>0</v>
      </c>
      <c r="G161" s="59"/>
      <c r="H161" s="60"/>
      <c r="I161" s="57"/>
      <c r="J161" s="58"/>
      <c r="K161" s="59"/>
      <c r="L161" s="60"/>
      <c r="M161" s="57"/>
      <c r="N161" s="144"/>
      <c r="O161" s="59"/>
      <c r="P161" s="60"/>
      <c r="Q161" s="57"/>
      <c r="R161" s="58"/>
      <c r="S161" s="59"/>
      <c r="T161" s="60"/>
    </row>
    <row r="162" spans="1:20" ht="19.8" x14ac:dyDescent="0.5">
      <c r="A162" s="51">
        <v>11</v>
      </c>
      <c r="B162" s="72" t="s">
        <v>84</v>
      </c>
      <c r="C162" s="53">
        <v>41.1</v>
      </c>
      <c r="D162" s="54">
        <v>24</v>
      </c>
      <c r="E162" s="53">
        <f t="shared" si="12"/>
        <v>0</v>
      </c>
      <c r="F162" s="54">
        <f t="shared" si="12"/>
        <v>0</v>
      </c>
      <c r="G162" s="59"/>
      <c r="H162" s="60"/>
      <c r="I162" s="57"/>
      <c r="J162" s="58"/>
      <c r="K162" s="59"/>
      <c r="L162" s="60"/>
      <c r="M162" s="57"/>
      <c r="N162" s="144"/>
      <c r="O162" s="59"/>
      <c r="P162" s="60"/>
      <c r="Q162" s="57"/>
      <c r="R162" s="58"/>
      <c r="S162" s="59"/>
      <c r="T162" s="60"/>
    </row>
    <row r="163" spans="1:20" ht="19.8" x14ac:dyDescent="0.5">
      <c r="A163" s="51">
        <v>12</v>
      </c>
      <c r="B163" s="72" t="s">
        <v>179</v>
      </c>
      <c r="C163" s="53">
        <v>0.5</v>
      </c>
      <c r="D163" s="54">
        <v>1</v>
      </c>
      <c r="E163" s="53">
        <f t="shared" si="12"/>
        <v>0</v>
      </c>
      <c r="F163" s="54">
        <f t="shared" si="12"/>
        <v>0</v>
      </c>
      <c r="G163" s="59"/>
      <c r="H163" s="60"/>
      <c r="I163" s="57"/>
      <c r="J163" s="58"/>
      <c r="K163" s="59"/>
      <c r="L163" s="60"/>
      <c r="M163" s="57"/>
      <c r="N163" s="144"/>
      <c r="O163" s="59"/>
      <c r="P163" s="60"/>
      <c r="Q163" s="57"/>
      <c r="R163" s="58"/>
      <c r="S163" s="59"/>
      <c r="T163" s="60"/>
    </row>
    <row r="164" spans="1:20" ht="19.8" x14ac:dyDescent="0.5">
      <c r="A164" s="51">
        <v>13</v>
      </c>
      <c r="B164" s="72" t="s">
        <v>85</v>
      </c>
      <c r="C164" s="53">
        <v>1545.28</v>
      </c>
      <c r="D164" s="54">
        <v>182</v>
      </c>
      <c r="E164" s="53">
        <f t="shared" si="12"/>
        <v>0</v>
      </c>
      <c r="F164" s="54">
        <f t="shared" si="12"/>
        <v>0</v>
      </c>
      <c r="G164" s="59"/>
      <c r="H164" s="60"/>
      <c r="I164" s="57"/>
      <c r="J164" s="58"/>
      <c r="K164" s="59"/>
      <c r="L164" s="60"/>
      <c r="M164" s="57"/>
      <c r="N164" s="144"/>
      <c r="O164" s="59"/>
      <c r="P164" s="60"/>
      <c r="Q164" s="57"/>
      <c r="R164" s="58"/>
      <c r="S164" s="59"/>
      <c r="T164" s="60"/>
    </row>
    <row r="165" spans="1:20" ht="19.8" x14ac:dyDescent="0.5">
      <c r="A165" s="51">
        <v>14</v>
      </c>
      <c r="B165" s="72" t="s">
        <v>86</v>
      </c>
      <c r="C165" s="53">
        <v>21.58</v>
      </c>
      <c r="D165" s="54">
        <v>17</v>
      </c>
      <c r="E165" s="53">
        <f t="shared" si="12"/>
        <v>0</v>
      </c>
      <c r="F165" s="54">
        <f t="shared" si="12"/>
        <v>0</v>
      </c>
      <c r="G165" s="59"/>
      <c r="H165" s="60"/>
      <c r="I165" s="57"/>
      <c r="J165" s="58"/>
      <c r="K165" s="59"/>
      <c r="L165" s="60"/>
      <c r="M165" s="57"/>
      <c r="N165" s="144"/>
      <c r="O165" s="59"/>
      <c r="P165" s="60"/>
      <c r="Q165" s="57"/>
      <c r="R165" s="58"/>
      <c r="S165" s="59"/>
      <c r="T165" s="60"/>
    </row>
    <row r="166" spans="1:20" ht="19.8" x14ac:dyDescent="0.5">
      <c r="A166" s="51">
        <v>15</v>
      </c>
      <c r="B166" s="72" t="s">
        <v>101</v>
      </c>
      <c r="C166" s="53">
        <v>30.4</v>
      </c>
      <c r="D166" s="54">
        <v>5</v>
      </c>
      <c r="E166" s="53">
        <f t="shared" si="12"/>
        <v>0</v>
      </c>
      <c r="F166" s="54">
        <f t="shared" si="12"/>
        <v>0</v>
      </c>
      <c r="G166" s="59"/>
      <c r="H166" s="60"/>
      <c r="I166" s="57"/>
      <c r="J166" s="58"/>
      <c r="K166" s="59"/>
      <c r="L166" s="60"/>
      <c r="M166" s="57"/>
      <c r="N166" s="144"/>
      <c r="O166" s="59"/>
      <c r="P166" s="60"/>
      <c r="Q166" s="57"/>
      <c r="R166" s="58"/>
      <c r="S166" s="59"/>
      <c r="T166" s="60"/>
    </row>
    <row r="167" spans="1:20" ht="19.8" x14ac:dyDescent="0.5">
      <c r="A167" s="51">
        <v>16</v>
      </c>
      <c r="B167" s="72" t="s">
        <v>180</v>
      </c>
      <c r="C167" s="53">
        <v>0.25</v>
      </c>
      <c r="D167" s="54">
        <v>1</v>
      </c>
      <c r="E167" s="53">
        <f t="shared" si="12"/>
        <v>0</v>
      </c>
      <c r="F167" s="54">
        <f t="shared" si="12"/>
        <v>0</v>
      </c>
      <c r="G167" s="59"/>
      <c r="H167" s="60"/>
      <c r="I167" s="57"/>
      <c r="J167" s="58"/>
      <c r="K167" s="59"/>
      <c r="L167" s="60"/>
      <c r="M167" s="57"/>
      <c r="N167" s="144"/>
      <c r="O167" s="59"/>
      <c r="P167" s="60"/>
      <c r="Q167" s="57"/>
      <c r="R167" s="58"/>
      <c r="S167" s="59"/>
      <c r="T167" s="60"/>
    </row>
    <row r="168" spans="1:20" ht="19.8" x14ac:dyDescent="0.5">
      <c r="A168" s="51">
        <v>17</v>
      </c>
      <c r="B168" s="72" t="s">
        <v>87</v>
      </c>
      <c r="C168" s="53">
        <v>53.519999999999996</v>
      </c>
      <c r="D168" s="54">
        <v>11</v>
      </c>
      <c r="E168" s="53">
        <f t="shared" ref="E168:F195" si="13">G168+I168+K168+M168+O168+Q168+S168</f>
        <v>0</v>
      </c>
      <c r="F168" s="54">
        <f t="shared" si="13"/>
        <v>0</v>
      </c>
      <c r="G168" s="59"/>
      <c r="H168" s="60"/>
      <c r="I168" s="57"/>
      <c r="J168" s="58"/>
      <c r="K168" s="59"/>
      <c r="L168" s="60"/>
      <c r="M168" s="57"/>
      <c r="N168" s="144"/>
      <c r="O168" s="59"/>
      <c r="P168" s="60"/>
      <c r="Q168" s="57"/>
      <c r="R168" s="58"/>
      <c r="S168" s="59"/>
      <c r="T168" s="60"/>
    </row>
    <row r="169" spans="1:20" ht="19.8" x14ac:dyDescent="0.5">
      <c r="A169" s="51">
        <v>18</v>
      </c>
      <c r="B169" s="72" t="s">
        <v>148</v>
      </c>
      <c r="C169" s="53">
        <v>14</v>
      </c>
      <c r="D169" s="54">
        <v>6</v>
      </c>
      <c r="E169" s="53">
        <f t="shared" si="13"/>
        <v>0</v>
      </c>
      <c r="F169" s="54">
        <f t="shared" si="13"/>
        <v>0</v>
      </c>
      <c r="G169" s="59"/>
      <c r="H169" s="60"/>
      <c r="I169" s="57"/>
      <c r="J169" s="58"/>
      <c r="K169" s="59"/>
      <c r="L169" s="60"/>
      <c r="M169" s="57"/>
      <c r="N169" s="144"/>
      <c r="O169" s="59"/>
      <c r="P169" s="60"/>
      <c r="Q169" s="57"/>
      <c r="R169" s="58"/>
      <c r="S169" s="59"/>
      <c r="T169" s="60"/>
    </row>
    <row r="170" spans="1:20" ht="19.8" x14ac:dyDescent="0.5">
      <c r="A170" s="51">
        <v>19</v>
      </c>
      <c r="B170" s="72" t="s">
        <v>181</v>
      </c>
      <c r="C170" s="53">
        <v>0</v>
      </c>
      <c r="D170" s="54">
        <v>0</v>
      </c>
      <c r="E170" s="53">
        <f t="shared" si="13"/>
        <v>0</v>
      </c>
      <c r="F170" s="54">
        <f t="shared" si="13"/>
        <v>0</v>
      </c>
      <c r="G170" s="59"/>
      <c r="H170" s="60"/>
      <c r="I170" s="57"/>
      <c r="J170" s="58"/>
      <c r="K170" s="59"/>
      <c r="L170" s="60"/>
      <c r="M170" s="57"/>
      <c r="N170" s="144"/>
      <c r="O170" s="59"/>
      <c r="P170" s="60"/>
      <c r="Q170" s="57"/>
      <c r="R170" s="58"/>
      <c r="S170" s="59"/>
      <c r="T170" s="60"/>
    </row>
    <row r="171" spans="1:20" ht="19.8" x14ac:dyDescent="0.5">
      <c r="A171" s="51">
        <v>20</v>
      </c>
      <c r="B171" s="72" t="s">
        <v>182</v>
      </c>
      <c r="C171" s="53">
        <v>0</v>
      </c>
      <c r="D171" s="54">
        <v>0</v>
      </c>
      <c r="E171" s="53">
        <f t="shared" si="13"/>
        <v>0</v>
      </c>
      <c r="F171" s="54">
        <f t="shared" si="13"/>
        <v>0</v>
      </c>
      <c r="G171" s="59"/>
      <c r="H171" s="60"/>
      <c r="I171" s="57"/>
      <c r="J171" s="58"/>
      <c r="K171" s="59"/>
      <c r="L171" s="60"/>
      <c r="M171" s="57"/>
      <c r="N171" s="144"/>
      <c r="O171" s="59"/>
      <c r="P171" s="60"/>
      <c r="Q171" s="57"/>
      <c r="R171" s="58"/>
      <c r="S171" s="59"/>
      <c r="T171" s="60"/>
    </row>
    <row r="172" spans="1:20" ht="19.8" x14ac:dyDescent="0.5">
      <c r="A172" s="51">
        <v>21</v>
      </c>
      <c r="B172" s="72" t="s">
        <v>88</v>
      </c>
      <c r="C172" s="53">
        <v>2604.48</v>
      </c>
      <c r="D172" s="54">
        <v>595</v>
      </c>
      <c r="E172" s="53">
        <f t="shared" si="13"/>
        <v>0</v>
      </c>
      <c r="F172" s="54">
        <f t="shared" si="13"/>
        <v>0</v>
      </c>
      <c r="G172" s="59"/>
      <c r="H172" s="60"/>
      <c r="I172" s="57"/>
      <c r="J172" s="58"/>
      <c r="K172" s="59"/>
      <c r="L172" s="60"/>
      <c r="M172" s="57"/>
      <c r="N172" s="144"/>
      <c r="O172" s="59"/>
      <c r="P172" s="60"/>
      <c r="Q172" s="57"/>
      <c r="R172" s="58"/>
      <c r="S172" s="59"/>
      <c r="T172" s="60"/>
    </row>
    <row r="173" spans="1:20" ht="19.8" x14ac:dyDescent="0.5">
      <c r="A173" s="51">
        <v>22</v>
      </c>
      <c r="B173" s="72" t="s">
        <v>183</v>
      </c>
      <c r="C173" s="53">
        <v>30.249999999999996</v>
      </c>
      <c r="D173" s="54">
        <v>11</v>
      </c>
      <c r="E173" s="53">
        <f t="shared" si="13"/>
        <v>0</v>
      </c>
      <c r="F173" s="54">
        <f t="shared" si="13"/>
        <v>0</v>
      </c>
      <c r="G173" s="59"/>
      <c r="H173" s="60"/>
      <c r="I173" s="57"/>
      <c r="J173" s="58"/>
      <c r="K173" s="59"/>
      <c r="L173" s="60"/>
      <c r="M173" s="57"/>
      <c r="N173" s="144"/>
      <c r="O173" s="59"/>
      <c r="P173" s="60"/>
      <c r="Q173" s="57"/>
      <c r="R173" s="58"/>
      <c r="S173" s="59"/>
      <c r="T173" s="60"/>
    </row>
    <row r="174" spans="1:20" ht="19.8" x14ac:dyDescent="0.5">
      <c r="A174" s="51">
        <v>23</v>
      </c>
      <c r="B174" s="72" t="s">
        <v>90</v>
      </c>
      <c r="C174" s="53">
        <v>4932.21</v>
      </c>
      <c r="D174" s="54">
        <v>2309</v>
      </c>
      <c r="E174" s="53">
        <f t="shared" si="13"/>
        <v>0</v>
      </c>
      <c r="F174" s="54">
        <f t="shared" si="13"/>
        <v>0</v>
      </c>
      <c r="G174" s="59"/>
      <c r="H174" s="60"/>
      <c r="I174" s="57"/>
      <c r="J174" s="58"/>
      <c r="K174" s="59"/>
      <c r="L174" s="60"/>
      <c r="M174" s="57"/>
      <c r="N174" s="144"/>
      <c r="O174" s="59"/>
      <c r="P174" s="60"/>
      <c r="Q174" s="57"/>
      <c r="R174" s="58"/>
      <c r="S174" s="59"/>
      <c r="T174" s="60"/>
    </row>
    <row r="175" spans="1:20" ht="19.8" x14ac:dyDescent="0.5">
      <c r="A175" s="51">
        <v>24</v>
      </c>
      <c r="B175" s="72" t="s">
        <v>184</v>
      </c>
      <c r="C175" s="53">
        <v>3.25</v>
      </c>
      <c r="D175" s="54">
        <v>2</v>
      </c>
      <c r="E175" s="53">
        <f t="shared" si="13"/>
        <v>0</v>
      </c>
      <c r="F175" s="54">
        <f t="shared" si="13"/>
        <v>0</v>
      </c>
      <c r="G175" s="59"/>
      <c r="H175" s="60"/>
      <c r="I175" s="57"/>
      <c r="J175" s="58"/>
      <c r="K175" s="59"/>
      <c r="L175" s="60"/>
      <c r="M175" s="57"/>
      <c r="N175" s="144"/>
      <c r="O175" s="59"/>
      <c r="P175" s="60"/>
      <c r="Q175" s="57"/>
      <c r="R175" s="58"/>
      <c r="S175" s="59"/>
      <c r="T175" s="60"/>
    </row>
    <row r="176" spans="1:20" ht="19.8" x14ac:dyDescent="0.5">
      <c r="A176" s="51">
        <v>25</v>
      </c>
      <c r="B176" s="72" t="s">
        <v>91</v>
      </c>
      <c r="C176" s="53">
        <v>136.35</v>
      </c>
      <c r="D176" s="54">
        <v>43</v>
      </c>
      <c r="E176" s="53">
        <f t="shared" si="13"/>
        <v>0</v>
      </c>
      <c r="F176" s="54">
        <f t="shared" si="13"/>
        <v>0</v>
      </c>
      <c r="G176" s="59"/>
      <c r="H176" s="60"/>
      <c r="I176" s="57"/>
      <c r="J176" s="58"/>
      <c r="K176" s="59"/>
      <c r="L176" s="60"/>
      <c r="M176" s="57"/>
      <c r="N176" s="144"/>
      <c r="O176" s="59"/>
      <c r="P176" s="60"/>
      <c r="Q176" s="57"/>
      <c r="R176" s="58"/>
      <c r="S176" s="59"/>
      <c r="T176" s="60"/>
    </row>
    <row r="177" spans="1:91" ht="19.8" x14ac:dyDescent="0.5">
      <c r="A177" s="51">
        <v>26</v>
      </c>
      <c r="B177" s="72" t="s">
        <v>92</v>
      </c>
      <c r="C177" s="53">
        <v>2097.9299999999998</v>
      </c>
      <c r="D177" s="54">
        <v>219</v>
      </c>
      <c r="E177" s="53">
        <f t="shared" si="13"/>
        <v>0</v>
      </c>
      <c r="F177" s="54">
        <f t="shared" si="13"/>
        <v>0</v>
      </c>
      <c r="G177" s="59"/>
      <c r="H177" s="60"/>
      <c r="I177" s="57"/>
      <c r="J177" s="58"/>
      <c r="K177" s="59"/>
      <c r="L177" s="60"/>
      <c r="M177" s="57"/>
      <c r="N177" s="144"/>
      <c r="O177" s="59"/>
      <c r="P177" s="60"/>
      <c r="Q177" s="57"/>
      <c r="R177" s="58"/>
      <c r="S177" s="59"/>
      <c r="T177" s="60"/>
    </row>
    <row r="178" spans="1:91" ht="19.8" x14ac:dyDescent="0.5">
      <c r="A178" s="51">
        <v>27</v>
      </c>
      <c r="B178" s="72" t="s">
        <v>185</v>
      </c>
      <c r="C178" s="53">
        <v>5</v>
      </c>
      <c r="D178" s="54">
        <v>4</v>
      </c>
      <c r="E178" s="53">
        <f t="shared" si="13"/>
        <v>0</v>
      </c>
      <c r="F178" s="54">
        <f t="shared" si="13"/>
        <v>0</v>
      </c>
      <c r="G178" s="59"/>
      <c r="H178" s="60"/>
      <c r="I178" s="57"/>
      <c r="J178" s="58"/>
      <c r="K178" s="59"/>
      <c r="L178" s="60"/>
      <c r="M178" s="57"/>
      <c r="N178" s="144"/>
      <c r="O178" s="59"/>
      <c r="P178" s="60"/>
      <c r="Q178" s="57"/>
      <c r="R178" s="58"/>
      <c r="S178" s="59"/>
      <c r="T178" s="60"/>
    </row>
    <row r="179" spans="1:91" ht="19.8" x14ac:dyDescent="0.5">
      <c r="A179" s="51">
        <v>28</v>
      </c>
      <c r="B179" s="72" t="s">
        <v>186</v>
      </c>
      <c r="C179" s="53">
        <v>0.38</v>
      </c>
      <c r="D179" s="54">
        <v>2</v>
      </c>
      <c r="E179" s="53">
        <f t="shared" si="13"/>
        <v>0</v>
      </c>
      <c r="F179" s="54">
        <f t="shared" si="13"/>
        <v>0</v>
      </c>
      <c r="G179" s="59"/>
      <c r="H179" s="60"/>
      <c r="I179" s="57"/>
      <c r="J179" s="58"/>
      <c r="K179" s="59"/>
      <c r="L179" s="60"/>
      <c r="M179" s="57"/>
      <c r="N179" s="144"/>
      <c r="O179" s="59"/>
      <c r="P179" s="60"/>
      <c r="Q179" s="57"/>
      <c r="R179" s="58"/>
      <c r="S179" s="59"/>
      <c r="T179" s="60"/>
    </row>
    <row r="180" spans="1:91" ht="19.8" x14ac:dyDescent="0.5">
      <c r="A180" s="51">
        <v>29</v>
      </c>
      <c r="B180" s="72" t="s">
        <v>89</v>
      </c>
      <c r="C180" s="53">
        <v>0.75</v>
      </c>
      <c r="D180" s="54">
        <v>2</v>
      </c>
      <c r="E180" s="53">
        <f t="shared" si="13"/>
        <v>0</v>
      </c>
      <c r="F180" s="54">
        <f t="shared" si="13"/>
        <v>0</v>
      </c>
      <c r="G180" s="59"/>
      <c r="H180" s="60"/>
      <c r="I180" s="57"/>
      <c r="J180" s="58"/>
      <c r="K180" s="59"/>
      <c r="L180" s="60"/>
      <c r="M180" s="57"/>
      <c r="N180" s="144"/>
      <c r="O180" s="59"/>
      <c r="P180" s="60"/>
      <c r="Q180" s="57"/>
      <c r="R180" s="58"/>
      <c r="S180" s="59"/>
      <c r="T180" s="60"/>
    </row>
    <row r="181" spans="1:91" ht="19.8" x14ac:dyDescent="0.5">
      <c r="A181" s="51">
        <v>30</v>
      </c>
      <c r="B181" s="72" t="s">
        <v>93</v>
      </c>
      <c r="C181" s="53">
        <v>109</v>
      </c>
      <c r="D181" s="54">
        <v>17</v>
      </c>
      <c r="E181" s="53">
        <f t="shared" si="13"/>
        <v>0</v>
      </c>
      <c r="F181" s="54">
        <f t="shared" si="13"/>
        <v>0</v>
      </c>
      <c r="G181" s="59"/>
      <c r="H181" s="60"/>
      <c r="I181" s="57"/>
      <c r="J181" s="58"/>
      <c r="K181" s="59"/>
      <c r="L181" s="60"/>
      <c r="M181" s="57"/>
      <c r="N181" s="144"/>
      <c r="O181" s="59"/>
      <c r="P181" s="60"/>
      <c r="Q181" s="57"/>
      <c r="R181" s="58"/>
      <c r="S181" s="59"/>
      <c r="T181" s="60"/>
    </row>
    <row r="182" spans="1:91" ht="19.8" x14ac:dyDescent="0.5">
      <c r="A182" s="51">
        <v>31</v>
      </c>
      <c r="B182" s="72" t="s">
        <v>94</v>
      </c>
      <c r="C182" s="53">
        <v>76.25</v>
      </c>
      <c r="D182" s="54">
        <v>8</v>
      </c>
      <c r="E182" s="53">
        <f t="shared" si="13"/>
        <v>0</v>
      </c>
      <c r="F182" s="54">
        <f t="shared" si="13"/>
        <v>0</v>
      </c>
      <c r="G182" s="59"/>
      <c r="H182" s="60"/>
      <c r="I182" s="57"/>
      <c r="J182" s="58"/>
      <c r="K182" s="59"/>
      <c r="L182" s="60"/>
      <c r="M182" s="57"/>
      <c r="N182" s="144"/>
      <c r="O182" s="59"/>
      <c r="P182" s="60"/>
      <c r="Q182" s="57"/>
      <c r="R182" s="58"/>
      <c r="S182" s="59"/>
      <c r="T182" s="60"/>
    </row>
    <row r="183" spans="1:91" ht="19.8" x14ac:dyDescent="0.5">
      <c r="A183" s="51">
        <v>32</v>
      </c>
      <c r="B183" s="72" t="s">
        <v>95</v>
      </c>
      <c r="C183" s="53">
        <v>41.25</v>
      </c>
      <c r="D183" s="54">
        <v>8</v>
      </c>
      <c r="E183" s="53">
        <f t="shared" si="13"/>
        <v>0</v>
      </c>
      <c r="F183" s="54">
        <f t="shared" si="13"/>
        <v>0</v>
      </c>
      <c r="G183" s="59"/>
      <c r="H183" s="60"/>
      <c r="I183" s="57"/>
      <c r="J183" s="58"/>
      <c r="K183" s="59"/>
      <c r="L183" s="60"/>
      <c r="M183" s="57"/>
      <c r="N183" s="144"/>
      <c r="O183" s="59"/>
      <c r="P183" s="60"/>
      <c r="Q183" s="57"/>
      <c r="R183" s="58"/>
      <c r="S183" s="59"/>
      <c r="T183" s="60"/>
    </row>
    <row r="184" spans="1:91" ht="19.8" x14ac:dyDescent="0.5">
      <c r="A184" s="51">
        <v>33</v>
      </c>
      <c r="B184" s="72" t="s">
        <v>187</v>
      </c>
      <c r="C184" s="53">
        <v>0</v>
      </c>
      <c r="D184" s="54">
        <v>0</v>
      </c>
      <c r="E184" s="53">
        <f t="shared" si="13"/>
        <v>0</v>
      </c>
      <c r="F184" s="54">
        <f t="shared" si="13"/>
        <v>0</v>
      </c>
      <c r="G184" s="59"/>
      <c r="H184" s="60"/>
      <c r="I184" s="57"/>
      <c r="J184" s="58"/>
      <c r="K184" s="59"/>
      <c r="L184" s="60"/>
      <c r="M184" s="57"/>
      <c r="N184" s="144"/>
      <c r="O184" s="59"/>
      <c r="P184" s="60"/>
      <c r="Q184" s="57"/>
      <c r="R184" s="58"/>
      <c r="S184" s="59"/>
      <c r="T184" s="60"/>
    </row>
    <row r="185" spans="1:91" ht="19.8" x14ac:dyDescent="0.5">
      <c r="A185" s="51">
        <v>34</v>
      </c>
      <c r="B185" s="72" t="s">
        <v>96</v>
      </c>
      <c r="C185" s="53">
        <v>414.2</v>
      </c>
      <c r="D185" s="54">
        <v>30</v>
      </c>
      <c r="E185" s="53">
        <f t="shared" si="13"/>
        <v>0</v>
      </c>
      <c r="F185" s="54">
        <f t="shared" si="13"/>
        <v>0</v>
      </c>
      <c r="G185" s="59"/>
      <c r="H185" s="60"/>
      <c r="I185" s="57"/>
      <c r="J185" s="58"/>
      <c r="K185" s="59"/>
      <c r="L185" s="60"/>
      <c r="M185" s="57"/>
      <c r="N185" s="144"/>
      <c r="O185" s="59"/>
      <c r="P185" s="60"/>
      <c r="Q185" s="57"/>
      <c r="R185" s="58"/>
      <c r="S185" s="59"/>
      <c r="T185" s="60"/>
    </row>
    <row r="186" spans="1:91" ht="19.8" x14ac:dyDescent="0.5">
      <c r="A186" s="51">
        <v>35</v>
      </c>
      <c r="B186" s="72" t="s">
        <v>97</v>
      </c>
      <c r="C186" s="53">
        <v>5.5</v>
      </c>
      <c r="D186" s="54">
        <v>3</v>
      </c>
      <c r="E186" s="53">
        <f t="shared" si="13"/>
        <v>0</v>
      </c>
      <c r="F186" s="54">
        <f t="shared" si="13"/>
        <v>0</v>
      </c>
      <c r="G186" s="59"/>
      <c r="H186" s="60"/>
      <c r="I186" s="57"/>
      <c r="J186" s="58"/>
      <c r="K186" s="59"/>
      <c r="L186" s="60"/>
      <c r="M186" s="57"/>
      <c r="N186" s="144"/>
      <c r="O186" s="59"/>
      <c r="P186" s="60"/>
      <c r="Q186" s="57"/>
      <c r="R186" s="58"/>
      <c r="S186" s="59"/>
      <c r="T186" s="60"/>
    </row>
    <row r="187" spans="1:91" ht="19.8" x14ac:dyDescent="0.5">
      <c r="A187" s="51">
        <v>36</v>
      </c>
      <c r="B187" s="72" t="s">
        <v>188</v>
      </c>
      <c r="C187" s="53">
        <v>1</v>
      </c>
      <c r="D187" s="54">
        <v>1</v>
      </c>
      <c r="E187" s="53">
        <f t="shared" si="13"/>
        <v>0</v>
      </c>
      <c r="F187" s="54">
        <f t="shared" si="13"/>
        <v>0</v>
      </c>
      <c r="G187" s="59"/>
      <c r="H187" s="60"/>
      <c r="I187" s="57"/>
      <c r="J187" s="58"/>
      <c r="K187" s="59"/>
      <c r="L187" s="60"/>
      <c r="M187" s="57"/>
      <c r="N187" s="144"/>
      <c r="O187" s="59"/>
      <c r="P187" s="60"/>
      <c r="Q187" s="57"/>
      <c r="R187" s="58"/>
      <c r="S187" s="59"/>
      <c r="T187" s="60"/>
    </row>
    <row r="188" spans="1:91" ht="19.8" x14ac:dyDescent="0.5">
      <c r="A188" s="51">
        <v>37</v>
      </c>
      <c r="B188" s="72" t="s">
        <v>260</v>
      </c>
      <c r="C188" s="53">
        <v>0</v>
      </c>
      <c r="D188" s="54">
        <v>0</v>
      </c>
      <c r="E188" s="53">
        <f t="shared" si="13"/>
        <v>0</v>
      </c>
      <c r="F188" s="54">
        <f t="shared" si="13"/>
        <v>0</v>
      </c>
      <c r="G188" s="59"/>
      <c r="H188" s="60"/>
      <c r="I188" s="57"/>
      <c r="J188" s="58"/>
      <c r="K188" s="59"/>
      <c r="L188" s="60"/>
      <c r="M188" s="57"/>
      <c r="N188" s="144"/>
      <c r="O188" s="59"/>
      <c r="P188" s="60"/>
      <c r="Q188" s="57"/>
      <c r="R188" s="58"/>
      <c r="S188" s="59"/>
      <c r="T188" s="60"/>
    </row>
    <row r="189" spans="1:91" s="118" customFormat="1" ht="19.8" x14ac:dyDescent="0.5">
      <c r="A189" s="51">
        <v>38</v>
      </c>
      <c r="B189" s="72" t="s">
        <v>98</v>
      </c>
      <c r="C189" s="53">
        <v>1723.25</v>
      </c>
      <c r="D189" s="54">
        <v>158</v>
      </c>
      <c r="E189" s="53">
        <f t="shared" si="13"/>
        <v>0</v>
      </c>
      <c r="F189" s="54">
        <f t="shared" si="13"/>
        <v>0</v>
      </c>
      <c r="G189" s="59"/>
      <c r="H189" s="60"/>
      <c r="I189" s="57"/>
      <c r="J189" s="58"/>
      <c r="K189" s="59"/>
      <c r="L189" s="60"/>
      <c r="M189" s="57"/>
      <c r="N189" s="144"/>
      <c r="O189" s="59"/>
      <c r="P189" s="60"/>
      <c r="Q189" s="57"/>
      <c r="R189" s="58"/>
      <c r="S189" s="59"/>
      <c r="T189" s="60"/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17"/>
      <c r="AE189" s="117"/>
      <c r="AF189" s="117"/>
      <c r="AG189" s="117"/>
      <c r="AH189" s="117"/>
      <c r="AI189" s="117"/>
      <c r="AJ189" s="117"/>
      <c r="AK189" s="117"/>
      <c r="AL189" s="117"/>
      <c r="AM189" s="117"/>
      <c r="AN189" s="117"/>
      <c r="AO189" s="117"/>
      <c r="AP189" s="117"/>
      <c r="AQ189" s="117"/>
      <c r="AR189" s="117"/>
      <c r="AS189" s="117"/>
      <c r="AT189" s="117"/>
      <c r="AU189" s="117"/>
      <c r="AV189" s="117"/>
      <c r="AW189" s="117"/>
      <c r="AX189" s="117"/>
      <c r="AY189" s="117"/>
      <c r="AZ189" s="117"/>
      <c r="BA189" s="117"/>
      <c r="BB189" s="117"/>
      <c r="BC189" s="117"/>
      <c r="BD189" s="117"/>
      <c r="BE189" s="117"/>
      <c r="BF189" s="117"/>
      <c r="BG189" s="117"/>
      <c r="BH189" s="117"/>
      <c r="BI189" s="117"/>
      <c r="BJ189" s="117"/>
      <c r="BK189" s="117"/>
      <c r="BL189" s="117"/>
      <c r="BM189" s="117"/>
      <c r="BN189" s="117"/>
      <c r="BO189" s="117"/>
      <c r="BP189" s="117"/>
      <c r="BQ189" s="117"/>
      <c r="BR189" s="117"/>
      <c r="BS189" s="117"/>
      <c r="BT189" s="117"/>
      <c r="BU189" s="117"/>
      <c r="BV189" s="117"/>
      <c r="BW189" s="117"/>
      <c r="BX189" s="117"/>
      <c r="BY189" s="117"/>
      <c r="BZ189" s="117"/>
      <c r="CA189" s="117"/>
      <c r="CB189" s="117"/>
      <c r="CC189" s="117"/>
      <c r="CD189" s="117"/>
      <c r="CE189" s="117"/>
      <c r="CF189" s="117"/>
      <c r="CG189" s="117"/>
      <c r="CH189" s="117"/>
      <c r="CI189" s="117"/>
      <c r="CJ189" s="117"/>
      <c r="CK189" s="117"/>
      <c r="CL189" s="117"/>
      <c r="CM189" s="117"/>
    </row>
    <row r="190" spans="1:91" ht="19.8" x14ac:dyDescent="0.5">
      <c r="A190" s="51">
        <v>39</v>
      </c>
      <c r="B190" s="72" t="s">
        <v>99</v>
      </c>
      <c r="C190" s="53">
        <v>196</v>
      </c>
      <c r="D190" s="54">
        <v>27</v>
      </c>
      <c r="E190" s="53">
        <f t="shared" si="13"/>
        <v>0</v>
      </c>
      <c r="F190" s="54">
        <f t="shared" si="13"/>
        <v>0</v>
      </c>
      <c r="G190" s="59"/>
      <c r="H190" s="60"/>
      <c r="I190" s="57"/>
      <c r="J190" s="58"/>
      <c r="K190" s="59"/>
      <c r="L190" s="60"/>
      <c r="M190" s="57"/>
      <c r="N190" s="144"/>
      <c r="O190" s="59"/>
      <c r="P190" s="60"/>
      <c r="Q190" s="57"/>
      <c r="R190" s="58"/>
      <c r="S190" s="59"/>
      <c r="T190" s="60"/>
    </row>
    <row r="191" spans="1:91" ht="19.8" x14ac:dyDescent="0.5">
      <c r="A191" s="51">
        <v>40</v>
      </c>
      <c r="B191" s="72" t="s">
        <v>189</v>
      </c>
      <c r="C191" s="53">
        <v>4</v>
      </c>
      <c r="D191" s="54">
        <v>2</v>
      </c>
      <c r="E191" s="53">
        <f t="shared" si="13"/>
        <v>0</v>
      </c>
      <c r="F191" s="54">
        <f t="shared" si="13"/>
        <v>0</v>
      </c>
      <c r="G191" s="59"/>
      <c r="H191" s="60"/>
      <c r="I191" s="57"/>
      <c r="J191" s="58"/>
      <c r="K191" s="59"/>
      <c r="L191" s="60"/>
      <c r="M191" s="57"/>
      <c r="N191" s="144"/>
      <c r="O191" s="59"/>
      <c r="P191" s="60"/>
      <c r="Q191" s="57"/>
      <c r="R191" s="58"/>
      <c r="S191" s="59"/>
      <c r="T191" s="60"/>
    </row>
    <row r="192" spans="1:91" ht="19.8" x14ac:dyDescent="0.5">
      <c r="A192" s="51">
        <v>41</v>
      </c>
      <c r="B192" s="72" t="s">
        <v>81</v>
      </c>
      <c r="C192" s="53">
        <v>13.25</v>
      </c>
      <c r="D192" s="54">
        <v>8</v>
      </c>
      <c r="E192" s="53">
        <f t="shared" si="13"/>
        <v>0</v>
      </c>
      <c r="F192" s="54">
        <f t="shared" si="13"/>
        <v>0</v>
      </c>
      <c r="G192" s="59"/>
      <c r="H192" s="60"/>
      <c r="I192" s="57"/>
      <c r="J192" s="58"/>
      <c r="K192" s="59"/>
      <c r="L192" s="60"/>
      <c r="M192" s="57"/>
      <c r="N192" s="144"/>
      <c r="O192" s="59"/>
      <c r="P192" s="60"/>
      <c r="Q192" s="57"/>
      <c r="R192" s="58"/>
      <c r="S192" s="59"/>
      <c r="T192" s="60"/>
    </row>
    <row r="193" spans="1:20" ht="19.8" x14ac:dyDescent="0.5">
      <c r="A193" s="51">
        <v>42</v>
      </c>
      <c r="B193" s="72" t="s">
        <v>264</v>
      </c>
      <c r="C193" s="53">
        <v>1</v>
      </c>
      <c r="D193" s="54">
        <v>1</v>
      </c>
      <c r="E193" s="53">
        <f t="shared" si="13"/>
        <v>0</v>
      </c>
      <c r="F193" s="54">
        <f t="shared" si="13"/>
        <v>0</v>
      </c>
      <c r="G193" s="59"/>
      <c r="H193" s="60"/>
      <c r="I193" s="57"/>
      <c r="J193" s="58"/>
      <c r="K193" s="59"/>
      <c r="L193" s="60"/>
      <c r="M193" s="57"/>
      <c r="N193" s="144"/>
      <c r="O193" s="59"/>
      <c r="P193" s="60"/>
      <c r="Q193" s="57"/>
      <c r="R193" s="58"/>
      <c r="S193" s="59"/>
      <c r="T193" s="60"/>
    </row>
    <row r="194" spans="1:20" ht="19.8" x14ac:dyDescent="0.5">
      <c r="A194" s="51">
        <v>43</v>
      </c>
      <c r="B194" s="72" t="s">
        <v>100</v>
      </c>
      <c r="C194" s="53">
        <v>133</v>
      </c>
      <c r="D194" s="54">
        <v>4</v>
      </c>
      <c r="E194" s="53">
        <f t="shared" si="13"/>
        <v>0</v>
      </c>
      <c r="F194" s="54">
        <f t="shared" si="13"/>
        <v>0</v>
      </c>
      <c r="G194" s="59"/>
      <c r="H194" s="60"/>
      <c r="I194" s="57"/>
      <c r="J194" s="58"/>
      <c r="K194" s="59"/>
      <c r="L194" s="60"/>
      <c r="M194" s="57"/>
      <c r="N194" s="144"/>
      <c r="O194" s="59"/>
      <c r="P194" s="60"/>
      <c r="Q194" s="57"/>
      <c r="R194" s="58"/>
      <c r="S194" s="59"/>
      <c r="T194" s="60"/>
    </row>
    <row r="195" spans="1:20" ht="20.399999999999999" thickBot="1" x14ac:dyDescent="0.55000000000000004">
      <c r="A195" s="51">
        <v>44</v>
      </c>
      <c r="B195" s="72" t="s">
        <v>102</v>
      </c>
      <c r="C195" s="53">
        <v>645</v>
      </c>
      <c r="D195" s="54">
        <v>89</v>
      </c>
      <c r="E195" s="53">
        <f t="shared" si="13"/>
        <v>0</v>
      </c>
      <c r="F195" s="54">
        <f t="shared" si="13"/>
        <v>0</v>
      </c>
      <c r="G195" s="59"/>
      <c r="H195" s="60"/>
      <c r="I195" s="57"/>
      <c r="J195" s="58"/>
      <c r="K195" s="59"/>
      <c r="L195" s="60"/>
      <c r="M195" s="57"/>
      <c r="N195" s="144"/>
      <c r="O195" s="59"/>
      <c r="P195" s="60"/>
      <c r="Q195" s="57"/>
      <c r="R195" s="58"/>
      <c r="S195" s="59"/>
      <c r="T195" s="60"/>
    </row>
    <row r="196" spans="1:20" ht="21.6" thickTop="1" thickBot="1" x14ac:dyDescent="0.6">
      <c r="A196" s="245" t="s">
        <v>1</v>
      </c>
      <c r="B196" s="246"/>
      <c r="C196" s="79">
        <f t="shared" ref="C196:T196" si="14">SUM(C152:C195)</f>
        <v>38548.269999999997</v>
      </c>
      <c r="D196" s="79">
        <f t="shared" si="14"/>
        <v>7377</v>
      </c>
      <c r="E196" s="79">
        <f t="shared" si="14"/>
        <v>0</v>
      </c>
      <c r="F196" s="79">
        <f t="shared" si="14"/>
        <v>0</v>
      </c>
      <c r="G196" s="113">
        <f t="shared" si="14"/>
        <v>0</v>
      </c>
      <c r="H196" s="113">
        <f t="shared" si="14"/>
        <v>0</v>
      </c>
      <c r="I196" s="111">
        <f t="shared" si="14"/>
        <v>0</v>
      </c>
      <c r="J196" s="111">
        <f t="shared" si="14"/>
        <v>0</v>
      </c>
      <c r="K196" s="113">
        <f t="shared" si="14"/>
        <v>0</v>
      </c>
      <c r="L196" s="113">
        <f t="shared" si="14"/>
        <v>0</v>
      </c>
      <c r="M196" s="111">
        <f t="shared" si="14"/>
        <v>0</v>
      </c>
      <c r="N196" s="150">
        <f t="shared" si="14"/>
        <v>0</v>
      </c>
      <c r="O196" s="113">
        <f t="shared" si="14"/>
        <v>0</v>
      </c>
      <c r="P196" s="114">
        <f t="shared" si="14"/>
        <v>0</v>
      </c>
      <c r="Q196" s="111">
        <f t="shared" si="14"/>
        <v>0</v>
      </c>
      <c r="R196" s="111">
        <f t="shared" si="14"/>
        <v>0</v>
      </c>
      <c r="S196" s="113">
        <f t="shared" si="14"/>
        <v>0</v>
      </c>
      <c r="T196" s="113">
        <f t="shared" si="14"/>
        <v>0</v>
      </c>
    </row>
    <row r="197" spans="1:20" ht="21" thickTop="1" x14ac:dyDescent="0.55000000000000004">
      <c r="A197" s="73"/>
      <c r="B197" s="74" t="s">
        <v>103</v>
      </c>
      <c r="C197" s="81"/>
      <c r="D197" s="82"/>
      <c r="E197" s="81"/>
      <c r="F197" s="82"/>
      <c r="G197" s="101"/>
      <c r="H197" s="102"/>
      <c r="I197" s="105"/>
      <c r="J197" s="106"/>
      <c r="K197" s="101"/>
      <c r="L197" s="102"/>
      <c r="M197" s="105"/>
      <c r="N197" s="151"/>
      <c r="O197" s="101"/>
      <c r="P197" s="102"/>
      <c r="Q197" s="105"/>
      <c r="R197" s="106"/>
      <c r="S197" s="101"/>
      <c r="T197" s="102"/>
    </row>
    <row r="198" spans="1:20" ht="19.8" x14ac:dyDescent="0.5">
      <c r="A198" s="51">
        <v>1</v>
      </c>
      <c r="B198" s="72" t="s">
        <v>163</v>
      </c>
      <c r="C198" s="53">
        <v>0.5</v>
      </c>
      <c r="D198" s="54">
        <v>1</v>
      </c>
      <c r="E198" s="53">
        <f t="shared" ref="E198:F213" si="15">G198+I198+K198+M198+O198+Q198+S198</f>
        <v>0</v>
      </c>
      <c r="F198" s="54">
        <f t="shared" si="15"/>
        <v>0</v>
      </c>
      <c r="G198" s="59"/>
      <c r="H198" s="60"/>
      <c r="I198" s="57"/>
      <c r="J198" s="58"/>
      <c r="K198" s="59"/>
      <c r="L198" s="60"/>
      <c r="M198" s="83"/>
      <c r="N198" s="153"/>
      <c r="O198" s="59"/>
      <c r="P198" s="60"/>
      <c r="Q198" s="57"/>
      <c r="R198" s="58"/>
      <c r="S198" s="59"/>
      <c r="T198" s="60"/>
    </row>
    <row r="199" spans="1:20" ht="19.8" x14ac:dyDescent="0.5">
      <c r="A199" s="51">
        <v>2</v>
      </c>
      <c r="B199" s="72" t="s">
        <v>104</v>
      </c>
      <c r="C199" s="53">
        <v>1</v>
      </c>
      <c r="D199" s="54">
        <v>1</v>
      </c>
      <c r="E199" s="53">
        <f t="shared" si="15"/>
        <v>0</v>
      </c>
      <c r="F199" s="54">
        <f t="shared" si="15"/>
        <v>0</v>
      </c>
      <c r="G199" s="59"/>
      <c r="H199" s="60"/>
      <c r="I199" s="57"/>
      <c r="J199" s="58"/>
      <c r="K199" s="59"/>
      <c r="L199" s="60"/>
      <c r="M199" s="83"/>
      <c r="N199" s="153"/>
      <c r="O199" s="59"/>
      <c r="P199" s="60"/>
      <c r="Q199" s="57"/>
      <c r="R199" s="58"/>
      <c r="S199" s="59"/>
      <c r="T199" s="60"/>
    </row>
    <row r="200" spans="1:20" ht="19.8" x14ac:dyDescent="0.5">
      <c r="A200" s="51">
        <v>3</v>
      </c>
      <c r="B200" s="72" t="s">
        <v>105</v>
      </c>
      <c r="C200" s="53">
        <v>1.52</v>
      </c>
      <c r="D200" s="54">
        <v>1</v>
      </c>
      <c r="E200" s="53">
        <f t="shared" si="15"/>
        <v>0</v>
      </c>
      <c r="F200" s="54">
        <f t="shared" si="15"/>
        <v>0</v>
      </c>
      <c r="G200" s="59"/>
      <c r="H200" s="60"/>
      <c r="I200" s="57"/>
      <c r="J200" s="58"/>
      <c r="K200" s="59"/>
      <c r="L200" s="60"/>
      <c r="M200" s="83"/>
      <c r="N200" s="153"/>
      <c r="O200" s="59"/>
      <c r="P200" s="60"/>
      <c r="Q200" s="57"/>
      <c r="R200" s="58"/>
      <c r="S200" s="59"/>
      <c r="T200" s="60"/>
    </row>
    <row r="201" spans="1:20" ht="19.8" x14ac:dyDescent="0.5">
      <c r="A201" s="51">
        <v>4</v>
      </c>
      <c r="B201" s="72" t="s">
        <v>172</v>
      </c>
      <c r="C201" s="53">
        <v>0</v>
      </c>
      <c r="D201" s="54">
        <v>0</v>
      </c>
      <c r="E201" s="53">
        <f t="shared" si="15"/>
        <v>0</v>
      </c>
      <c r="F201" s="54">
        <f t="shared" si="15"/>
        <v>0</v>
      </c>
      <c r="G201" s="59"/>
      <c r="H201" s="60"/>
      <c r="I201" s="57"/>
      <c r="J201" s="58"/>
      <c r="K201" s="59"/>
      <c r="L201" s="60"/>
      <c r="M201" s="83"/>
      <c r="N201" s="153"/>
      <c r="O201" s="59"/>
      <c r="P201" s="60"/>
      <c r="Q201" s="57"/>
      <c r="R201" s="58"/>
      <c r="S201" s="59"/>
      <c r="T201" s="60"/>
    </row>
    <row r="202" spans="1:20" ht="19.8" x14ac:dyDescent="0.5">
      <c r="A202" s="51">
        <v>5</v>
      </c>
      <c r="B202" s="72" t="s">
        <v>106</v>
      </c>
      <c r="C202" s="53">
        <v>8476.93</v>
      </c>
      <c r="D202" s="54">
        <v>381</v>
      </c>
      <c r="E202" s="53">
        <f t="shared" si="15"/>
        <v>0</v>
      </c>
      <c r="F202" s="54">
        <f t="shared" si="15"/>
        <v>0</v>
      </c>
      <c r="G202" s="59"/>
      <c r="H202" s="60"/>
      <c r="I202" s="57"/>
      <c r="J202" s="58"/>
      <c r="K202" s="59"/>
      <c r="L202" s="60"/>
      <c r="M202" s="83"/>
      <c r="N202" s="153"/>
      <c r="O202" s="59"/>
      <c r="P202" s="60"/>
      <c r="Q202" s="57"/>
      <c r="R202" s="58"/>
      <c r="S202" s="59"/>
      <c r="T202" s="60"/>
    </row>
    <row r="203" spans="1:20" ht="19.8" x14ac:dyDescent="0.5">
      <c r="A203" s="51">
        <v>6</v>
      </c>
      <c r="B203" s="72" t="s">
        <v>107</v>
      </c>
      <c r="C203" s="53">
        <v>4808.2700000000004</v>
      </c>
      <c r="D203" s="54">
        <v>974</v>
      </c>
      <c r="E203" s="53">
        <f t="shared" si="15"/>
        <v>0</v>
      </c>
      <c r="F203" s="54">
        <f t="shared" si="15"/>
        <v>0</v>
      </c>
      <c r="G203" s="59"/>
      <c r="H203" s="60"/>
      <c r="I203" s="57"/>
      <c r="J203" s="58"/>
      <c r="K203" s="59"/>
      <c r="L203" s="60"/>
      <c r="M203" s="83"/>
      <c r="N203" s="153"/>
      <c r="O203" s="59"/>
      <c r="P203" s="60"/>
      <c r="Q203" s="57"/>
      <c r="R203" s="58"/>
      <c r="S203" s="59"/>
      <c r="T203" s="60"/>
    </row>
    <row r="204" spans="1:20" ht="19.8" x14ac:dyDescent="0.5">
      <c r="A204" s="51">
        <v>7</v>
      </c>
      <c r="B204" s="72" t="s">
        <v>108</v>
      </c>
      <c r="C204" s="53">
        <v>208</v>
      </c>
      <c r="D204" s="54">
        <v>8</v>
      </c>
      <c r="E204" s="53">
        <f t="shared" si="15"/>
        <v>0</v>
      </c>
      <c r="F204" s="54">
        <f t="shared" si="15"/>
        <v>0</v>
      </c>
      <c r="G204" s="59"/>
      <c r="H204" s="60"/>
      <c r="I204" s="57"/>
      <c r="J204" s="58"/>
      <c r="K204" s="59"/>
      <c r="L204" s="60"/>
      <c r="M204" s="83"/>
      <c r="N204" s="153"/>
      <c r="O204" s="59"/>
      <c r="P204" s="60"/>
      <c r="Q204" s="57"/>
      <c r="R204" s="58"/>
      <c r="S204" s="59"/>
      <c r="T204" s="60"/>
    </row>
    <row r="205" spans="1:20" ht="19.8" x14ac:dyDescent="0.5">
      <c r="A205" s="51">
        <v>8</v>
      </c>
      <c r="B205" s="72" t="s">
        <v>109</v>
      </c>
      <c r="C205" s="53">
        <v>66.5</v>
      </c>
      <c r="D205" s="54">
        <v>4</v>
      </c>
      <c r="E205" s="53">
        <f t="shared" si="15"/>
        <v>0</v>
      </c>
      <c r="F205" s="54">
        <f t="shared" si="15"/>
        <v>0</v>
      </c>
      <c r="G205" s="59"/>
      <c r="H205" s="60"/>
      <c r="I205" s="57"/>
      <c r="J205" s="58"/>
      <c r="K205" s="59"/>
      <c r="L205" s="60"/>
      <c r="M205" s="83"/>
      <c r="N205" s="153"/>
      <c r="O205" s="59"/>
      <c r="P205" s="60"/>
      <c r="Q205" s="57"/>
      <c r="R205" s="58"/>
      <c r="S205" s="59"/>
      <c r="T205" s="60"/>
    </row>
    <row r="206" spans="1:20" ht="19.8" x14ac:dyDescent="0.5">
      <c r="A206" s="51">
        <v>9</v>
      </c>
      <c r="B206" s="72" t="s">
        <v>173</v>
      </c>
      <c r="C206" s="53">
        <v>25</v>
      </c>
      <c r="D206" s="54">
        <v>2</v>
      </c>
      <c r="E206" s="53">
        <f t="shared" si="15"/>
        <v>0</v>
      </c>
      <c r="F206" s="54">
        <f t="shared" si="15"/>
        <v>0</v>
      </c>
      <c r="G206" s="59"/>
      <c r="H206" s="60"/>
      <c r="I206" s="57"/>
      <c r="J206" s="58"/>
      <c r="K206" s="59"/>
      <c r="L206" s="60"/>
      <c r="M206" s="83"/>
      <c r="N206" s="153"/>
      <c r="O206" s="59"/>
      <c r="P206" s="60"/>
      <c r="Q206" s="57"/>
      <c r="R206" s="58"/>
      <c r="S206" s="59"/>
      <c r="T206" s="60"/>
    </row>
    <row r="207" spans="1:20" ht="19.8" x14ac:dyDescent="0.5">
      <c r="A207" s="51">
        <v>10</v>
      </c>
      <c r="B207" s="72" t="s">
        <v>111</v>
      </c>
      <c r="C207" s="53">
        <v>58.9</v>
      </c>
      <c r="D207" s="54">
        <v>20</v>
      </c>
      <c r="E207" s="53">
        <f t="shared" si="15"/>
        <v>0</v>
      </c>
      <c r="F207" s="54">
        <f t="shared" si="15"/>
        <v>0</v>
      </c>
      <c r="G207" s="59"/>
      <c r="H207" s="60"/>
      <c r="I207" s="57"/>
      <c r="J207" s="58"/>
      <c r="K207" s="59"/>
      <c r="L207" s="60"/>
      <c r="M207" s="83"/>
      <c r="N207" s="153"/>
      <c r="O207" s="59"/>
      <c r="P207" s="60"/>
      <c r="Q207" s="57"/>
      <c r="R207" s="58"/>
      <c r="S207" s="59"/>
      <c r="T207" s="60"/>
    </row>
    <row r="208" spans="1:20" ht="19.8" x14ac:dyDescent="0.5">
      <c r="A208" s="51">
        <v>11</v>
      </c>
      <c r="B208" s="72" t="s">
        <v>174</v>
      </c>
      <c r="C208" s="53">
        <v>1.4</v>
      </c>
      <c r="D208" s="54">
        <v>1</v>
      </c>
      <c r="E208" s="53">
        <f t="shared" si="15"/>
        <v>0</v>
      </c>
      <c r="F208" s="54">
        <f t="shared" si="15"/>
        <v>0</v>
      </c>
      <c r="G208" s="59"/>
      <c r="H208" s="60"/>
      <c r="I208" s="57"/>
      <c r="J208" s="58"/>
      <c r="K208" s="59"/>
      <c r="L208" s="60"/>
      <c r="M208" s="83"/>
      <c r="N208" s="153"/>
      <c r="O208" s="59"/>
      <c r="P208" s="60"/>
      <c r="Q208" s="57"/>
      <c r="R208" s="58"/>
      <c r="S208" s="59"/>
      <c r="T208" s="60"/>
    </row>
    <row r="209" spans="1:20" ht="19.8" x14ac:dyDescent="0.5">
      <c r="A209" s="51">
        <v>12</v>
      </c>
      <c r="B209" s="72" t="s">
        <v>112</v>
      </c>
      <c r="C209" s="53">
        <v>31.5</v>
      </c>
      <c r="D209" s="54">
        <v>7</v>
      </c>
      <c r="E209" s="53">
        <f t="shared" si="15"/>
        <v>0</v>
      </c>
      <c r="F209" s="54">
        <f t="shared" si="15"/>
        <v>0</v>
      </c>
      <c r="G209" s="59"/>
      <c r="H209" s="60"/>
      <c r="I209" s="57"/>
      <c r="J209" s="58"/>
      <c r="K209" s="59"/>
      <c r="L209" s="60"/>
      <c r="M209" s="83"/>
      <c r="N209" s="153"/>
      <c r="O209" s="59"/>
      <c r="P209" s="60"/>
      <c r="Q209" s="57"/>
      <c r="R209" s="58"/>
      <c r="S209" s="59"/>
      <c r="T209" s="60"/>
    </row>
    <row r="210" spans="1:20" ht="19.8" x14ac:dyDescent="0.5">
      <c r="A210" s="51">
        <v>13</v>
      </c>
      <c r="B210" s="72" t="s">
        <v>175</v>
      </c>
      <c r="C210" s="53">
        <v>16</v>
      </c>
      <c r="D210" s="54">
        <v>6</v>
      </c>
      <c r="E210" s="53">
        <f t="shared" si="15"/>
        <v>0</v>
      </c>
      <c r="F210" s="54">
        <f t="shared" si="15"/>
        <v>0</v>
      </c>
      <c r="G210" s="59"/>
      <c r="H210" s="60"/>
      <c r="I210" s="57"/>
      <c r="J210" s="58"/>
      <c r="K210" s="59"/>
      <c r="L210" s="60"/>
      <c r="M210" s="83"/>
      <c r="N210" s="153"/>
      <c r="O210" s="59"/>
      <c r="P210" s="60"/>
      <c r="Q210" s="57"/>
      <c r="R210" s="58"/>
      <c r="S210" s="59"/>
      <c r="T210" s="60"/>
    </row>
    <row r="211" spans="1:20" ht="19.8" x14ac:dyDescent="0.5">
      <c r="A211" s="51">
        <v>14</v>
      </c>
      <c r="B211" s="72" t="s">
        <v>149</v>
      </c>
      <c r="C211" s="53">
        <v>34</v>
      </c>
      <c r="D211" s="54">
        <v>11</v>
      </c>
      <c r="E211" s="53">
        <f t="shared" si="15"/>
        <v>0</v>
      </c>
      <c r="F211" s="54">
        <f t="shared" si="15"/>
        <v>0</v>
      </c>
      <c r="G211" s="59"/>
      <c r="H211" s="60"/>
      <c r="I211" s="57"/>
      <c r="J211" s="58"/>
      <c r="K211" s="59"/>
      <c r="L211" s="60"/>
      <c r="M211" s="83"/>
      <c r="N211" s="153"/>
      <c r="O211" s="59"/>
      <c r="P211" s="60"/>
      <c r="Q211" s="57"/>
      <c r="R211" s="58"/>
      <c r="S211" s="59"/>
      <c r="T211" s="60"/>
    </row>
    <row r="212" spans="1:20" ht="19.8" x14ac:dyDescent="0.5">
      <c r="A212" s="51">
        <v>15</v>
      </c>
      <c r="B212" s="72" t="s">
        <v>261</v>
      </c>
      <c r="C212" s="53">
        <v>0</v>
      </c>
      <c r="D212" s="54">
        <v>0</v>
      </c>
      <c r="E212" s="53">
        <f t="shared" si="15"/>
        <v>0</v>
      </c>
      <c r="F212" s="54">
        <f t="shared" si="15"/>
        <v>0</v>
      </c>
      <c r="G212" s="59"/>
      <c r="H212" s="60"/>
      <c r="I212" s="57"/>
      <c r="J212" s="58"/>
      <c r="K212" s="59"/>
      <c r="L212" s="60"/>
      <c r="M212" s="83"/>
      <c r="N212" s="153"/>
      <c r="O212" s="59"/>
      <c r="P212" s="60"/>
      <c r="Q212" s="57"/>
      <c r="R212" s="58"/>
      <c r="S212" s="59"/>
      <c r="T212" s="60"/>
    </row>
    <row r="213" spans="1:20" ht="19.8" x14ac:dyDescent="0.5">
      <c r="A213" s="51">
        <v>16</v>
      </c>
      <c r="B213" s="72" t="s">
        <v>176</v>
      </c>
      <c r="C213" s="53">
        <v>358.05</v>
      </c>
      <c r="D213" s="54">
        <v>103</v>
      </c>
      <c r="E213" s="53">
        <f t="shared" si="15"/>
        <v>0</v>
      </c>
      <c r="F213" s="54">
        <f t="shared" si="15"/>
        <v>0</v>
      </c>
      <c r="G213" s="59"/>
      <c r="H213" s="60"/>
      <c r="I213" s="57"/>
      <c r="J213" s="58"/>
      <c r="K213" s="59"/>
      <c r="L213" s="60"/>
      <c r="M213" s="83"/>
      <c r="N213" s="153"/>
      <c r="O213" s="59"/>
      <c r="P213" s="60"/>
      <c r="Q213" s="57"/>
      <c r="R213" s="58"/>
      <c r="S213" s="59"/>
      <c r="T213" s="60"/>
    </row>
    <row r="214" spans="1:20" ht="19.8" x14ac:dyDescent="0.5">
      <c r="A214" s="51">
        <v>17</v>
      </c>
      <c r="B214" s="72" t="s">
        <v>177</v>
      </c>
      <c r="C214" s="53">
        <v>30</v>
      </c>
      <c r="D214" s="54">
        <v>9</v>
      </c>
      <c r="E214" s="53">
        <f t="shared" ref="E214:F216" si="16">G214+I214+K214+M214+O214+Q214+S214</f>
        <v>0</v>
      </c>
      <c r="F214" s="54">
        <f t="shared" si="16"/>
        <v>0</v>
      </c>
      <c r="G214" s="59"/>
      <c r="H214" s="60"/>
      <c r="I214" s="57"/>
      <c r="J214" s="58"/>
      <c r="K214" s="59"/>
      <c r="L214" s="60"/>
      <c r="M214" s="83"/>
      <c r="N214" s="153"/>
      <c r="O214" s="59"/>
      <c r="P214" s="60"/>
      <c r="Q214" s="57"/>
      <c r="R214" s="58"/>
      <c r="S214" s="59"/>
      <c r="T214" s="60"/>
    </row>
    <row r="215" spans="1:20" ht="19.8" x14ac:dyDescent="0.5">
      <c r="A215" s="51">
        <v>18</v>
      </c>
      <c r="B215" s="72" t="s">
        <v>110</v>
      </c>
      <c r="C215" s="53">
        <v>26.41</v>
      </c>
      <c r="D215" s="54">
        <v>12</v>
      </c>
      <c r="E215" s="53">
        <f t="shared" si="16"/>
        <v>0</v>
      </c>
      <c r="F215" s="54">
        <f t="shared" si="16"/>
        <v>0</v>
      </c>
      <c r="G215" s="59"/>
      <c r="H215" s="60"/>
      <c r="I215" s="57"/>
      <c r="J215" s="58"/>
      <c r="K215" s="59"/>
      <c r="L215" s="60"/>
      <c r="M215" s="83"/>
      <c r="N215" s="153"/>
      <c r="O215" s="59"/>
      <c r="P215" s="60"/>
      <c r="Q215" s="57"/>
      <c r="R215" s="58"/>
      <c r="S215" s="59"/>
      <c r="T215" s="60"/>
    </row>
    <row r="216" spans="1:20" ht="20.399999999999999" thickBot="1" x14ac:dyDescent="0.55000000000000004">
      <c r="A216" s="51">
        <v>19</v>
      </c>
      <c r="B216" s="72" t="s">
        <v>113</v>
      </c>
      <c r="C216" s="53">
        <v>210.85999999999999</v>
      </c>
      <c r="D216" s="54">
        <v>44</v>
      </c>
      <c r="E216" s="53">
        <f t="shared" si="16"/>
        <v>0</v>
      </c>
      <c r="F216" s="54">
        <f t="shared" si="16"/>
        <v>0</v>
      </c>
      <c r="G216" s="59"/>
      <c r="H216" s="60"/>
      <c r="I216" s="57"/>
      <c r="J216" s="58"/>
      <c r="K216" s="59"/>
      <c r="L216" s="60"/>
      <c r="M216" s="83"/>
      <c r="N216" s="153"/>
      <c r="O216" s="59"/>
      <c r="P216" s="60"/>
      <c r="Q216" s="57"/>
      <c r="R216" s="58"/>
      <c r="S216" s="59"/>
      <c r="T216" s="60"/>
    </row>
    <row r="217" spans="1:20" ht="21.6" thickTop="1" thickBot="1" x14ac:dyDescent="0.6">
      <c r="A217" s="245" t="s">
        <v>1</v>
      </c>
      <c r="B217" s="246"/>
      <c r="C217" s="79">
        <f t="shared" ref="C217:T217" si="17">SUM(C198:C216)</f>
        <v>14354.84</v>
      </c>
      <c r="D217" s="80">
        <f t="shared" si="17"/>
        <v>1585</v>
      </c>
      <c r="E217" s="79">
        <f t="shared" si="17"/>
        <v>0</v>
      </c>
      <c r="F217" s="80">
        <f t="shared" si="17"/>
        <v>0</v>
      </c>
      <c r="G217" s="113">
        <f t="shared" si="17"/>
        <v>0</v>
      </c>
      <c r="H217" s="114">
        <f t="shared" si="17"/>
        <v>0</v>
      </c>
      <c r="I217" s="111">
        <f t="shared" si="17"/>
        <v>0</v>
      </c>
      <c r="J217" s="111">
        <f t="shared" si="17"/>
        <v>0</v>
      </c>
      <c r="K217" s="113">
        <f t="shared" si="17"/>
        <v>0</v>
      </c>
      <c r="L217" s="114">
        <f t="shared" si="17"/>
        <v>0</v>
      </c>
      <c r="M217" s="111">
        <f t="shared" si="17"/>
        <v>0</v>
      </c>
      <c r="N217" s="150">
        <f t="shared" si="17"/>
        <v>0</v>
      </c>
      <c r="O217" s="113">
        <f t="shared" si="17"/>
        <v>0</v>
      </c>
      <c r="P217" s="114">
        <f t="shared" si="17"/>
        <v>0</v>
      </c>
      <c r="Q217" s="111">
        <f t="shared" si="17"/>
        <v>0</v>
      </c>
      <c r="R217" s="111">
        <f t="shared" si="17"/>
        <v>0</v>
      </c>
      <c r="S217" s="113">
        <f t="shared" si="17"/>
        <v>0</v>
      </c>
      <c r="T217" s="114">
        <f t="shared" si="17"/>
        <v>0</v>
      </c>
    </row>
    <row r="218" spans="1:20" ht="20.399999999999999" thickTop="1" x14ac:dyDescent="0.5">
      <c r="A218" s="91"/>
      <c r="B218" s="89" t="s">
        <v>114</v>
      </c>
      <c r="C218" s="81"/>
      <c r="D218" s="82"/>
      <c r="E218" s="81"/>
      <c r="F218" s="82"/>
      <c r="G218" s="101"/>
      <c r="H218" s="102"/>
      <c r="I218" s="105"/>
      <c r="J218" s="106"/>
      <c r="K218" s="101"/>
      <c r="L218" s="102"/>
      <c r="M218" s="105"/>
      <c r="N218" s="151"/>
      <c r="O218" s="101"/>
      <c r="P218" s="102"/>
      <c r="Q218" s="105"/>
      <c r="R218" s="106"/>
      <c r="S218" s="101"/>
      <c r="T218" s="102"/>
    </row>
    <row r="219" spans="1:20" ht="19.8" x14ac:dyDescent="0.5">
      <c r="A219" s="85">
        <v>1</v>
      </c>
      <c r="B219" s="64" t="s">
        <v>236</v>
      </c>
      <c r="C219" s="53">
        <v>0</v>
      </c>
      <c r="D219" s="54">
        <v>0</v>
      </c>
      <c r="E219" s="53">
        <f t="shared" ref="E219:F228" si="18">G219+I219+K219+M219+O219+Q219+S219</f>
        <v>0</v>
      </c>
      <c r="F219" s="54">
        <f t="shared" si="18"/>
        <v>0</v>
      </c>
      <c r="G219" s="86"/>
      <c r="H219" s="87"/>
      <c r="I219" s="77"/>
      <c r="J219" s="78"/>
      <c r="K219" s="86"/>
      <c r="L219" s="87"/>
      <c r="M219" s="77"/>
      <c r="N219" s="154"/>
      <c r="O219" s="86"/>
      <c r="P219" s="87"/>
      <c r="Q219" s="77"/>
      <c r="R219" s="78"/>
      <c r="S219" s="86"/>
      <c r="T219" s="87"/>
    </row>
    <row r="220" spans="1:20" ht="19.8" x14ac:dyDescent="0.5">
      <c r="A220" s="85">
        <v>2</v>
      </c>
      <c r="B220" s="64" t="s">
        <v>237</v>
      </c>
      <c r="C220" s="53">
        <v>0.04</v>
      </c>
      <c r="D220" s="54">
        <v>1</v>
      </c>
      <c r="E220" s="53">
        <f>G220+I220+K220+M220+O220+Q220+S220</f>
        <v>0</v>
      </c>
      <c r="F220" s="54">
        <f t="shared" si="18"/>
        <v>0</v>
      </c>
      <c r="G220" s="59"/>
      <c r="H220" s="60"/>
      <c r="I220" s="77"/>
      <c r="J220" s="78"/>
      <c r="K220" s="86"/>
      <c r="L220" s="87"/>
      <c r="M220" s="77"/>
      <c r="N220" s="154"/>
      <c r="O220" s="86"/>
      <c r="P220" s="87"/>
      <c r="Q220" s="77"/>
      <c r="R220" s="78"/>
      <c r="S220" s="86"/>
      <c r="T220" s="87"/>
    </row>
    <row r="221" spans="1:20" ht="19.8" x14ac:dyDescent="0.5">
      <c r="A221" s="85">
        <v>3</v>
      </c>
      <c r="B221" s="64" t="s">
        <v>276</v>
      </c>
      <c r="C221" s="53">
        <v>4</v>
      </c>
      <c r="D221" s="54">
        <v>3</v>
      </c>
      <c r="E221" s="53">
        <f t="shared" ref="E221:E228" si="19">G221+I221+K221+M221+O221+Q221+S221</f>
        <v>0</v>
      </c>
      <c r="F221" s="54">
        <f t="shared" si="18"/>
        <v>0</v>
      </c>
      <c r="G221" s="86"/>
      <c r="H221" s="87"/>
      <c r="I221" s="77"/>
      <c r="J221" s="78"/>
      <c r="K221" s="86"/>
      <c r="L221" s="87"/>
      <c r="M221" s="77"/>
      <c r="N221" s="154"/>
      <c r="O221" s="86"/>
      <c r="P221" s="87"/>
      <c r="Q221" s="77"/>
      <c r="R221" s="78"/>
      <c r="S221" s="86"/>
      <c r="T221" s="87"/>
    </row>
    <row r="222" spans="1:20" ht="19.8" x14ac:dyDescent="0.5">
      <c r="A222" s="85">
        <v>4</v>
      </c>
      <c r="B222" s="64" t="s">
        <v>238</v>
      </c>
      <c r="C222" s="53">
        <v>25</v>
      </c>
      <c r="D222" s="54">
        <v>7</v>
      </c>
      <c r="E222" s="53">
        <f t="shared" si="19"/>
        <v>0</v>
      </c>
      <c r="F222" s="54">
        <f t="shared" si="18"/>
        <v>0</v>
      </c>
      <c r="G222" s="86"/>
      <c r="H222" s="87"/>
      <c r="I222" s="77"/>
      <c r="J222" s="78"/>
      <c r="K222" s="86"/>
      <c r="L222" s="87"/>
      <c r="M222" s="77"/>
      <c r="N222" s="154"/>
      <c r="O222" s="86"/>
      <c r="P222" s="87"/>
      <c r="Q222" s="77"/>
      <c r="R222" s="78"/>
      <c r="S222" s="86"/>
      <c r="T222" s="87"/>
    </row>
    <row r="223" spans="1:20" ht="19.8" x14ac:dyDescent="0.5">
      <c r="A223" s="85">
        <v>5</v>
      </c>
      <c r="B223" s="64" t="s">
        <v>239</v>
      </c>
      <c r="C223" s="53">
        <v>4</v>
      </c>
      <c r="D223" s="54">
        <v>2</v>
      </c>
      <c r="E223" s="53">
        <f t="shared" si="19"/>
        <v>0</v>
      </c>
      <c r="F223" s="54">
        <f t="shared" si="18"/>
        <v>0</v>
      </c>
      <c r="G223" s="86"/>
      <c r="H223" s="87"/>
      <c r="I223" s="77"/>
      <c r="J223" s="78"/>
      <c r="K223" s="86"/>
      <c r="L223" s="87"/>
      <c r="M223" s="77"/>
      <c r="N223" s="154"/>
      <c r="O223" s="86"/>
      <c r="P223" s="87"/>
      <c r="Q223" s="77"/>
      <c r="R223" s="78"/>
      <c r="S223" s="86"/>
      <c r="T223" s="87"/>
    </row>
    <row r="224" spans="1:20" ht="19.8" x14ac:dyDescent="0.5">
      <c r="A224" s="85">
        <v>5</v>
      </c>
      <c r="B224" s="64" t="s">
        <v>115</v>
      </c>
      <c r="C224" s="53">
        <v>2</v>
      </c>
      <c r="D224" s="54">
        <v>1</v>
      </c>
      <c r="E224" s="53">
        <f t="shared" si="19"/>
        <v>0</v>
      </c>
      <c r="F224" s="54">
        <f t="shared" si="18"/>
        <v>0</v>
      </c>
      <c r="G224" s="86"/>
      <c r="H224" s="87"/>
      <c r="I224" s="77"/>
      <c r="J224" s="78"/>
      <c r="K224" s="86"/>
      <c r="L224" s="87"/>
      <c r="M224" s="77"/>
      <c r="N224" s="154"/>
      <c r="O224" s="86"/>
      <c r="P224" s="87"/>
      <c r="Q224" s="77"/>
      <c r="R224" s="78"/>
      <c r="S224" s="86"/>
      <c r="T224" s="87"/>
    </row>
    <row r="225" spans="1:22" ht="19.8" x14ac:dyDescent="0.5">
      <c r="A225" s="85">
        <v>6</v>
      </c>
      <c r="B225" s="64" t="s">
        <v>240</v>
      </c>
      <c r="C225" s="53">
        <v>0.5</v>
      </c>
      <c r="D225" s="54">
        <v>1</v>
      </c>
      <c r="E225" s="53">
        <f t="shared" si="19"/>
        <v>0</v>
      </c>
      <c r="F225" s="54">
        <f t="shared" si="18"/>
        <v>0</v>
      </c>
      <c r="G225" s="86"/>
      <c r="H225" s="87"/>
      <c r="I225" s="77"/>
      <c r="J225" s="78"/>
      <c r="K225" s="86"/>
      <c r="L225" s="87"/>
      <c r="M225" s="77"/>
      <c r="N225" s="154"/>
      <c r="O225" s="86"/>
      <c r="P225" s="87"/>
      <c r="Q225" s="77"/>
      <c r="R225" s="78"/>
      <c r="S225" s="86"/>
      <c r="T225" s="87"/>
    </row>
    <row r="226" spans="1:22" ht="19.8" x14ac:dyDescent="0.5">
      <c r="A226" s="85">
        <v>7</v>
      </c>
      <c r="B226" s="64" t="s">
        <v>116</v>
      </c>
      <c r="C226" s="53">
        <v>51</v>
      </c>
      <c r="D226" s="54">
        <v>5</v>
      </c>
      <c r="E226" s="53">
        <f t="shared" si="19"/>
        <v>0</v>
      </c>
      <c r="F226" s="54">
        <f t="shared" si="18"/>
        <v>0</v>
      </c>
      <c r="G226" s="86"/>
      <c r="H226" s="87"/>
      <c r="I226" s="77"/>
      <c r="J226" s="78"/>
      <c r="K226" s="86"/>
      <c r="L226" s="87"/>
      <c r="M226" s="77"/>
      <c r="N226" s="154"/>
      <c r="O226" s="86"/>
      <c r="P226" s="87"/>
      <c r="Q226" s="77"/>
      <c r="R226" s="78"/>
      <c r="S226" s="86"/>
      <c r="T226" s="87"/>
    </row>
    <row r="227" spans="1:22" ht="19.8" x14ac:dyDescent="0.5">
      <c r="A227" s="85">
        <v>8</v>
      </c>
      <c r="B227" s="64" t="s">
        <v>241</v>
      </c>
      <c r="C227" s="53">
        <v>1.25</v>
      </c>
      <c r="D227" s="54">
        <v>3</v>
      </c>
      <c r="E227" s="53">
        <f t="shared" si="19"/>
        <v>0</v>
      </c>
      <c r="F227" s="54">
        <f t="shared" si="18"/>
        <v>0</v>
      </c>
      <c r="G227" s="86"/>
      <c r="H227" s="87"/>
      <c r="I227" s="77"/>
      <c r="J227" s="78"/>
      <c r="K227" s="86"/>
      <c r="L227" s="87"/>
      <c r="M227" s="77"/>
      <c r="N227" s="154"/>
      <c r="O227" s="86"/>
      <c r="P227" s="87"/>
      <c r="Q227" s="77"/>
      <c r="R227" s="78"/>
      <c r="S227" s="86"/>
      <c r="T227" s="87"/>
    </row>
    <row r="228" spans="1:22" ht="20.399999999999999" thickBot="1" x14ac:dyDescent="0.55000000000000004">
      <c r="A228" s="85">
        <v>9</v>
      </c>
      <c r="B228" s="64" t="s">
        <v>262</v>
      </c>
      <c r="C228" s="53">
        <v>24.79</v>
      </c>
      <c r="D228" s="54">
        <v>18</v>
      </c>
      <c r="E228" s="53">
        <f t="shared" si="19"/>
        <v>0</v>
      </c>
      <c r="F228" s="54">
        <f t="shared" si="18"/>
        <v>0</v>
      </c>
      <c r="G228" s="86"/>
      <c r="H228" s="87"/>
      <c r="I228" s="77"/>
      <c r="J228" s="78"/>
      <c r="K228" s="86"/>
      <c r="L228" s="87"/>
      <c r="M228" s="77"/>
      <c r="N228" s="154"/>
      <c r="O228" s="86"/>
      <c r="P228" s="87"/>
      <c r="Q228" s="77"/>
      <c r="R228" s="78"/>
      <c r="S228" s="86"/>
      <c r="T228" s="87"/>
    </row>
    <row r="229" spans="1:22" ht="21.6" thickTop="1" thickBot="1" x14ac:dyDescent="0.6">
      <c r="A229" s="245" t="s">
        <v>1</v>
      </c>
      <c r="B229" s="246"/>
      <c r="C229" s="79">
        <f>SUM(C219:C228)</f>
        <v>112.57999999999998</v>
      </c>
      <c r="D229" s="80">
        <f>SUM(D219:D228)</f>
        <v>41</v>
      </c>
      <c r="E229" s="79">
        <f>SUM(E219:E228)</f>
        <v>0</v>
      </c>
      <c r="F229" s="80">
        <f>SUM(F219:F228)</f>
        <v>0</v>
      </c>
      <c r="G229" s="113">
        <f>SUM(G219:G228)</f>
        <v>0</v>
      </c>
      <c r="H229" s="114">
        <f t="shared" ref="H229:T229" si="20">SUM(H219:H228)</f>
        <v>0</v>
      </c>
      <c r="I229" s="111">
        <f>SUM(I219:I228)</f>
        <v>0</v>
      </c>
      <c r="J229" s="112">
        <f t="shared" si="20"/>
        <v>0</v>
      </c>
      <c r="K229" s="113">
        <f>SUM(K219:K228)</f>
        <v>0</v>
      </c>
      <c r="L229" s="114">
        <f t="shared" si="20"/>
        <v>0</v>
      </c>
      <c r="M229" s="111">
        <f>SUM(M219:M228)</f>
        <v>0</v>
      </c>
      <c r="N229" s="150">
        <f t="shared" si="20"/>
        <v>0</v>
      </c>
      <c r="O229" s="113">
        <f>SUM(O219:O228)</f>
        <v>0</v>
      </c>
      <c r="P229" s="114">
        <f t="shared" si="20"/>
        <v>0</v>
      </c>
      <c r="Q229" s="111">
        <f>SUM(Q219:Q228)</f>
        <v>0</v>
      </c>
      <c r="R229" s="112">
        <f t="shared" si="20"/>
        <v>0</v>
      </c>
      <c r="S229" s="113">
        <f>SUM(S219:S228)</f>
        <v>0</v>
      </c>
      <c r="T229" s="114">
        <f t="shared" si="20"/>
        <v>0</v>
      </c>
      <c r="V229" s="119"/>
    </row>
    <row r="230" spans="1:22" ht="21.6" thickTop="1" thickBot="1" x14ac:dyDescent="0.6">
      <c r="A230" s="248" t="s">
        <v>162</v>
      </c>
      <c r="B230" s="249"/>
      <c r="C230" s="92">
        <f t="shared" ref="C230:T230" si="21">C23+C33+C97+C113+C150+C196+C217+C229</f>
        <v>340447.60000000009</v>
      </c>
      <c r="D230" s="135">
        <f t="shared" si="21"/>
        <v>25193</v>
      </c>
      <c r="E230" s="92">
        <f t="shared" si="21"/>
        <v>0</v>
      </c>
      <c r="F230" s="135">
        <f t="shared" si="21"/>
        <v>0</v>
      </c>
      <c r="G230" s="115">
        <f t="shared" si="21"/>
        <v>0</v>
      </c>
      <c r="H230" s="132">
        <f t="shared" si="21"/>
        <v>0</v>
      </c>
      <c r="I230" s="116">
        <f t="shared" si="21"/>
        <v>0</v>
      </c>
      <c r="J230" s="134">
        <f t="shared" si="21"/>
        <v>0</v>
      </c>
      <c r="K230" s="115">
        <f t="shared" si="21"/>
        <v>0</v>
      </c>
      <c r="L230" s="115">
        <f t="shared" si="21"/>
        <v>0</v>
      </c>
      <c r="M230" s="116">
        <f t="shared" si="21"/>
        <v>0</v>
      </c>
      <c r="N230" s="155">
        <f t="shared" si="21"/>
        <v>0</v>
      </c>
      <c r="O230" s="115">
        <f t="shared" si="21"/>
        <v>0</v>
      </c>
      <c r="P230" s="132">
        <f t="shared" si="21"/>
        <v>0</v>
      </c>
      <c r="Q230" s="116">
        <f t="shared" si="21"/>
        <v>0</v>
      </c>
      <c r="R230" s="116">
        <f t="shared" si="21"/>
        <v>0</v>
      </c>
      <c r="S230" s="115">
        <f t="shared" si="21"/>
        <v>0</v>
      </c>
      <c r="T230" s="115">
        <f t="shared" si="21"/>
        <v>0</v>
      </c>
    </row>
    <row r="231" spans="1:22" ht="20.399999999999999" thickTop="1" x14ac:dyDescent="0.5">
      <c r="A231" s="126"/>
      <c r="B231" s="126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56"/>
      <c r="O231" s="126"/>
      <c r="P231" s="126"/>
      <c r="Q231" s="126"/>
      <c r="R231" s="126"/>
      <c r="S231" s="126"/>
      <c r="T231" s="126"/>
    </row>
    <row r="232" spans="1:22" ht="20.399999999999999" x14ac:dyDescent="0.55000000000000004">
      <c r="A232" s="251" t="s">
        <v>277</v>
      </c>
      <c r="B232" s="251"/>
      <c r="C232" s="251"/>
      <c r="D232" s="124"/>
      <c r="E232" s="158"/>
      <c r="F232" s="124"/>
      <c r="G232" s="124"/>
      <c r="H232" s="124"/>
      <c r="I232" s="124"/>
      <c r="J232" s="124"/>
      <c r="K232" s="124"/>
      <c r="L232" s="124"/>
      <c r="M232" s="124"/>
      <c r="N232" s="157"/>
      <c r="O232" s="124"/>
      <c r="P232" s="124"/>
      <c r="Q232" s="124"/>
      <c r="R232" s="124"/>
      <c r="S232" s="124"/>
      <c r="T232" s="124"/>
    </row>
    <row r="233" spans="1:22" ht="19.8" x14ac:dyDescent="0.5">
      <c r="A233" s="224" t="s">
        <v>278</v>
      </c>
      <c r="B233" s="224"/>
      <c r="C233" s="224"/>
      <c r="D233" s="224"/>
      <c r="E233" s="224"/>
      <c r="F233" s="125"/>
      <c r="G233" s="125"/>
      <c r="H233" s="125"/>
      <c r="I233" s="125"/>
      <c r="J233" s="125"/>
      <c r="K233" s="125"/>
      <c r="L233" s="125"/>
      <c r="M233" s="125"/>
      <c r="N233" s="159"/>
      <c r="O233" s="117"/>
      <c r="Q233" s="117"/>
      <c r="S233" s="125"/>
      <c r="T233" s="125"/>
    </row>
    <row r="234" spans="1:22" ht="19.8" x14ac:dyDescent="0.5">
      <c r="N234" s="161"/>
      <c r="O234" s="125"/>
      <c r="P234" s="125"/>
      <c r="Q234" s="125"/>
      <c r="R234" s="125"/>
    </row>
  </sheetData>
  <mergeCells count="32">
    <mergeCell ref="A1:T1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C4:D4"/>
    <mergeCell ref="E4:F4"/>
    <mergeCell ref="G4:H4"/>
    <mergeCell ref="I4:J4"/>
    <mergeCell ref="A233:E233"/>
    <mergeCell ref="A150:B150"/>
    <mergeCell ref="A196:B196"/>
    <mergeCell ref="A217:B217"/>
    <mergeCell ref="A229:B229"/>
    <mergeCell ref="A230:B230"/>
    <mergeCell ref="A232:C232"/>
    <mergeCell ref="S4:T4"/>
    <mergeCell ref="A23:B23"/>
    <mergeCell ref="A33:B33"/>
    <mergeCell ref="A97:B97"/>
    <mergeCell ref="A113:B113"/>
    <mergeCell ref="K4:L4"/>
    <mergeCell ref="M4:N4"/>
    <mergeCell ref="O4:P4"/>
    <mergeCell ref="Q4:R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5"/>
  <sheetViews>
    <sheetView workbookViewId="0">
      <selection sqref="A1:XFD1048576"/>
    </sheetView>
  </sheetViews>
  <sheetFormatPr defaultColWidth="9" defaultRowHeight="15.6" x14ac:dyDescent="0.4"/>
  <cols>
    <col min="1" max="1" width="4.09765625" style="117" customWidth="1"/>
    <col min="2" max="2" width="20.8984375" style="117" customWidth="1"/>
    <col min="3" max="3" width="10.3984375" style="117" customWidth="1"/>
    <col min="4" max="4" width="8.3984375" style="117" bestFit="1" customWidth="1"/>
    <col min="5" max="5" width="15.09765625" style="117" bestFit="1" customWidth="1"/>
    <col min="6" max="6" width="7.09765625" style="117" customWidth="1"/>
    <col min="7" max="7" width="9.5" style="129" bestFit="1" customWidth="1"/>
    <col min="8" max="8" width="8.69921875" style="117" bestFit="1" customWidth="1"/>
    <col min="9" max="9" width="9.3984375" style="119" bestFit="1" customWidth="1"/>
    <col min="10" max="10" width="8.5" style="117" bestFit="1" customWidth="1"/>
    <col min="11" max="11" width="9.3984375" style="119" bestFit="1" customWidth="1"/>
    <col min="12" max="12" width="8.5" style="117" bestFit="1" customWidth="1"/>
    <col min="13" max="13" width="9.3984375" style="117" bestFit="1" customWidth="1"/>
    <col min="14" max="14" width="8.5" style="117" bestFit="1" customWidth="1"/>
    <col min="15" max="15" width="9.3984375" style="119" bestFit="1" customWidth="1"/>
    <col min="16" max="16" width="8.5" style="117" bestFit="1" customWidth="1"/>
    <col min="17" max="17" width="8.5" style="119" bestFit="1" customWidth="1"/>
    <col min="18" max="18" width="7.19921875" style="117" bestFit="1" customWidth="1"/>
    <col min="19" max="19" width="9.3984375" style="119" bestFit="1" customWidth="1"/>
    <col min="20" max="20" width="8.5" style="117" bestFit="1" customWidth="1"/>
    <col min="21" max="16384" width="9" style="117"/>
  </cols>
  <sheetData>
    <row r="1" spans="1:20" ht="26.4" x14ac:dyDescent="0.4">
      <c r="A1" s="262" t="s">
        <v>280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</row>
    <row r="2" spans="1:20" ht="20.399999999999999" x14ac:dyDescent="0.4">
      <c r="A2" s="263" t="s">
        <v>0</v>
      </c>
      <c r="B2" s="263" t="s">
        <v>161</v>
      </c>
      <c r="C2" s="238" t="s">
        <v>171</v>
      </c>
      <c r="D2" s="239"/>
      <c r="E2" s="256" t="s">
        <v>171</v>
      </c>
      <c r="F2" s="239"/>
      <c r="G2" s="266" t="s">
        <v>164</v>
      </c>
      <c r="H2" s="267"/>
      <c r="I2" s="268" t="s">
        <v>165</v>
      </c>
      <c r="J2" s="269"/>
      <c r="K2" s="266" t="s">
        <v>166</v>
      </c>
      <c r="L2" s="267"/>
      <c r="M2" s="268" t="s">
        <v>168</v>
      </c>
      <c r="N2" s="269"/>
      <c r="O2" s="266" t="s">
        <v>169</v>
      </c>
      <c r="P2" s="267"/>
      <c r="Q2" s="268" t="s">
        <v>170</v>
      </c>
      <c r="R2" s="269"/>
      <c r="S2" s="266" t="s">
        <v>167</v>
      </c>
      <c r="T2" s="267"/>
    </row>
    <row r="3" spans="1:20" ht="20.399999999999999" x14ac:dyDescent="0.4">
      <c r="A3" s="264"/>
      <c r="B3" s="264"/>
      <c r="C3" s="238" t="s">
        <v>1</v>
      </c>
      <c r="D3" s="239"/>
      <c r="E3" s="256" t="s">
        <v>1</v>
      </c>
      <c r="F3" s="239"/>
      <c r="G3" s="236" t="s">
        <v>1</v>
      </c>
      <c r="H3" s="237"/>
      <c r="I3" s="240" t="s">
        <v>1</v>
      </c>
      <c r="J3" s="241"/>
      <c r="K3" s="236" t="s">
        <v>1</v>
      </c>
      <c r="L3" s="237"/>
      <c r="M3" s="240" t="s">
        <v>1</v>
      </c>
      <c r="N3" s="241"/>
      <c r="O3" s="236" t="s">
        <v>1</v>
      </c>
      <c r="P3" s="237"/>
      <c r="Q3" s="240" t="s">
        <v>1</v>
      </c>
      <c r="R3" s="241"/>
      <c r="S3" s="236" t="s">
        <v>1</v>
      </c>
      <c r="T3" s="237"/>
    </row>
    <row r="4" spans="1:20" ht="21" thickBot="1" x14ac:dyDescent="0.45">
      <c r="A4" s="265"/>
      <c r="B4" s="265"/>
      <c r="C4" s="127" t="s">
        <v>2</v>
      </c>
      <c r="D4" s="130" t="s">
        <v>145</v>
      </c>
      <c r="E4" s="127" t="s">
        <v>2</v>
      </c>
      <c r="F4" s="130" t="s">
        <v>145</v>
      </c>
      <c r="G4" s="44" t="s">
        <v>2</v>
      </c>
      <c r="H4" s="45" t="s">
        <v>145</v>
      </c>
      <c r="I4" s="46" t="s">
        <v>2</v>
      </c>
      <c r="J4" s="47" t="s">
        <v>145</v>
      </c>
      <c r="K4" s="45" t="s">
        <v>2</v>
      </c>
      <c r="L4" s="45" t="s">
        <v>145</v>
      </c>
      <c r="M4" s="46" t="s">
        <v>2</v>
      </c>
      <c r="N4" s="47" t="s">
        <v>145</v>
      </c>
      <c r="O4" s="44" t="s">
        <v>2</v>
      </c>
      <c r="P4" s="45" t="s">
        <v>145</v>
      </c>
      <c r="Q4" s="46" t="s">
        <v>2</v>
      </c>
      <c r="R4" s="47" t="s">
        <v>145</v>
      </c>
      <c r="S4" s="45" t="s">
        <v>2</v>
      </c>
      <c r="T4" s="45" t="s">
        <v>145</v>
      </c>
    </row>
    <row r="5" spans="1:20" ht="21.6" thickTop="1" thickBot="1" x14ac:dyDescent="0.6">
      <c r="A5" s="245" t="s">
        <v>242</v>
      </c>
      <c r="B5" s="260"/>
      <c r="C5" s="163">
        <v>248150.28</v>
      </c>
      <c r="D5" s="68">
        <v>11392</v>
      </c>
      <c r="E5" s="163" t="e">
        <f>G5+I5+K5+M5+O5+Q5+S5</f>
        <v>#REF!</v>
      </c>
      <c r="F5" s="163" t="e">
        <f>H5+J5+L5+N5+P5+R5+T5</f>
        <v>#REF!</v>
      </c>
      <c r="G5" s="109" t="e">
        <f>#REF!</f>
        <v>#REF!</v>
      </c>
      <c r="H5" s="109" t="e">
        <f>#REF!</f>
        <v>#REF!</v>
      </c>
      <c r="I5" s="107" t="e">
        <f>#REF!</f>
        <v>#REF!</v>
      </c>
      <c r="J5" s="108" t="e">
        <f>#REF!</f>
        <v>#REF!</v>
      </c>
      <c r="K5" s="109" t="e">
        <f>#REF!</f>
        <v>#REF!</v>
      </c>
      <c r="L5" s="109" t="e">
        <f>#REF!</f>
        <v>#REF!</v>
      </c>
      <c r="M5" s="107" t="e">
        <f>#REF!</f>
        <v>#REF!</v>
      </c>
      <c r="N5" s="108" t="e">
        <f>#REF!</f>
        <v>#REF!</v>
      </c>
      <c r="O5" s="109" t="e">
        <f>#REF!</f>
        <v>#REF!</v>
      </c>
      <c r="P5" s="109" t="e">
        <f>#REF!</f>
        <v>#REF!</v>
      </c>
      <c r="Q5" s="107" t="e">
        <f>#REF!</f>
        <v>#REF!</v>
      </c>
      <c r="R5" s="108" t="e">
        <f>#REF!</f>
        <v>#REF!</v>
      </c>
      <c r="S5" s="109" t="e">
        <f>#REF!</f>
        <v>#REF!</v>
      </c>
      <c r="T5" s="109" t="e">
        <f>#REF!</f>
        <v>#REF!</v>
      </c>
    </row>
    <row r="6" spans="1:20" ht="21.6" thickTop="1" thickBot="1" x14ac:dyDescent="0.6">
      <c r="A6" s="245" t="s">
        <v>137</v>
      </c>
      <c r="B6" s="260"/>
      <c r="C6" s="163">
        <v>1696.35</v>
      </c>
      <c r="D6" s="68">
        <v>145</v>
      </c>
      <c r="E6" s="163" t="e">
        <f t="shared" ref="E6:F12" si="0">G6+I6+K6+M6+O6+Q6+S6</f>
        <v>#REF!</v>
      </c>
      <c r="F6" s="163" t="e">
        <f t="shared" si="0"/>
        <v>#REF!</v>
      </c>
      <c r="G6" s="109" t="e">
        <f>#REF!</f>
        <v>#REF!</v>
      </c>
      <c r="H6" s="109" t="e">
        <f>#REF!</f>
        <v>#REF!</v>
      </c>
      <c r="I6" s="107" t="e">
        <f>#REF!</f>
        <v>#REF!</v>
      </c>
      <c r="J6" s="108" t="e">
        <f>#REF!</f>
        <v>#REF!</v>
      </c>
      <c r="K6" s="109" t="e">
        <f>#REF!</f>
        <v>#REF!</v>
      </c>
      <c r="L6" s="109" t="e">
        <f>#REF!</f>
        <v>#REF!</v>
      </c>
      <c r="M6" s="107" t="e">
        <f>#REF!</f>
        <v>#REF!</v>
      </c>
      <c r="N6" s="108" t="e">
        <f>#REF!</f>
        <v>#REF!</v>
      </c>
      <c r="O6" s="109" t="e">
        <f>#REF!</f>
        <v>#REF!</v>
      </c>
      <c r="P6" s="109" t="e">
        <f>#REF!</f>
        <v>#REF!</v>
      </c>
      <c r="Q6" s="107" t="e">
        <f>#REF!</f>
        <v>#REF!</v>
      </c>
      <c r="R6" s="108" t="e">
        <f>#REF!</f>
        <v>#REF!</v>
      </c>
      <c r="S6" s="109" t="e">
        <f>#REF!</f>
        <v>#REF!</v>
      </c>
      <c r="T6" s="109" t="e">
        <f>#REF!</f>
        <v>#REF!</v>
      </c>
    </row>
    <row r="7" spans="1:20" ht="21.6" thickTop="1" thickBot="1" x14ac:dyDescent="0.6">
      <c r="A7" s="245" t="s">
        <v>138</v>
      </c>
      <c r="B7" s="260"/>
      <c r="C7" s="164">
        <v>9870.9699999999993</v>
      </c>
      <c r="D7" s="80">
        <v>16540</v>
      </c>
      <c r="E7" s="163" t="e">
        <f t="shared" si="0"/>
        <v>#REF!</v>
      </c>
      <c r="F7" s="163" t="e">
        <f t="shared" si="0"/>
        <v>#REF!</v>
      </c>
      <c r="G7" s="113" t="e">
        <f>#REF!</f>
        <v>#REF!</v>
      </c>
      <c r="H7" s="113" t="e">
        <f>#REF!</f>
        <v>#REF!</v>
      </c>
      <c r="I7" s="111" t="e">
        <f>#REF!</f>
        <v>#REF!</v>
      </c>
      <c r="J7" s="112" t="e">
        <f>#REF!</f>
        <v>#REF!</v>
      </c>
      <c r="K7" s="113" t="e">
        <f>#REF!</f>
        <v>#REF!</v>
      </c>
      <c r="L7" s="113" t="e">
        <f>#REF!</f>
        <v>#REF!</v>
      </c>
      <c r="M7" s="111" t="e">
        <f>#REF!</f>
        <v>#REF!</v>
      </c>
      <c r="N7" s="112" t="e">
        <f>#REF!</f>
        <v>#REF!</v>
      </c>
      <c r="O7" s="113" t="e">
        <f>#REF!</f>
        <v>#REF!</v>
      </c>
      <c r="P7" s="113" t="e">
        <f>#REF!</f>
        <v>#REF!</v>
      </c>
      <c r="Q7" s="111" t="e">
        <f>#REF!</f>
        <v>#REF!</v>
      </c>
      <c r="R7" s="112" t="e">
        <f>#REF!</f>
        <v>#REF!</v>
      </c>
      <c r="S7" s="113" t="e">
        <f>#REF!</f>
        <v>#REF!</v>
      </c>
      <c r="T7" s="113" t="e">
        <f>#REF!</f>
        <v>#REF!</v>
      </c>
    </row>
    <row r="8" spans="1:20" ht="21.6" thickTop="1" thickBot="1" x14ac:dyDescent="0.6">
      <c r="A8" s="245" t="s">
        <v>139</v>
      </c>
      <c r="B8" s="260"/>
      <c r="C8" s="164">
        <v>506.25</v>
      </c>
      <c r="D8" s="80">
        <v>96</v>
      </c>
      <c r="E8" s="163" t="e">
        <f t="shared" si="0"/>
        <v>#REF!</v>
      </c>
      <c r="F8" s="163" t="e">
        <f t="shared" si="0"/>
        <v>#REF!</v>
      </c>
      <c r="G8" s="113" t="e">
        <f>#REF!</f>
        <v>#REF!</v>
      </c>
      <c r="H8" s="113" t="e">
        <f>#REF!</f>
        <v>#REF!</v>
      </c>
      <c r="I8" s="111" t="e">
        <f>#REF!</f>
        <v>#REF!</v>
      </c>
      <c r="J8" s="112" t="e">
        <f>#REF!</f>
        <v>#REF!</v>
      </c>
      <c r="K8" s="113" t="e">
        <f>#REF!</f>
        <v>#REF!</v>
      </c>
      <c r="L8" s="113" t="e">
        <f>#REF!</f>
        <v>#REF!</v>
      </c>
      <c r="M8" s="111" t="e">
        <f>#REF!</f>
        <v>#REF!</v>
      </c>
      <c r="N8" s="112" t="e">
        <f>#REF!</f>
        <v>#REF!</v>
      </c>
      <c r="O8" s="113" t="e">
        <f>#REF!</f>
        <v>#REF!</v>
      </c>
      <c r="P8" s="113" t="e">
        <f>#REF!</f>
        <v>#REF!</v>
      </c>
      <c r="Q8" s="111" t="e">
        <f>#REF!</f>
        <v>#REF!</v>
      </c>
      <c r="R8" s="112" t="e">
        <f>#REF!</f>
        <v>#REF!</v>
      </c>
      <c r="S8" s="113" t="e">
        <f>#REF!</f>
        <v>#REF!</v>
      </c>
      <c r="T8" s="113" t="e">
        <f>#REF!</f>
        <v>#REF!</v>
      </c>
    </row>
    <row r="9" spans="1:20" ht="21.6" thickTop="1" thickBot="1" x14ac:dyDescent="0.6">
      <c r="A9" s="245" t="s">
        <v>140</v>
      </c>
      <c r="B9" s="260"/>
      <c r="C9" s="164">
        <v>4145.3100000000004</v>
      </c>
      <c r="D9" s="80">
        <v>553</v>
      </c>
      <c r="E9" s="163" t="e">
        <f t="shared" si="0"/>
        <v>#REF!</v>
      </c>
      <c r="F9" s="163" t="e">
        <f t="shared" si="0"/>
        <v>#REF!</v>
      </c>
      <c r="G9" s="113" t="e">
        <f>#REF!</f>
        <v>#REF!</v>
      </c>
      <c r="H9" s="113" t="e">
        <f>#REF!</f>
        <v>#REF!</v>
      </c>
      <c r="I9" s="111" t="e">
        <f>#REF!</f>
        <v>#REF!</v>
      </c>
      <c r="J9" s="112" t="e">
        <f>#REF!</f>
        <v>#REF!</v>
      </c>
      <c r="K9" s="113" t="e">
        <f>#REF!</f>
        <v>#REF!</v>
      </c>
      <c r="L9" s="113" t="e">
        <f>#REF!</f>
        <v>#REF!</v>
      </c>
      <c r="M9" s="111" t="e">
        <f>#REF!</f>
        <v>#REF!</v>
      </c>
      <c r="N9" s="112" t="e">
        <f>#REF!</f>
        <v>#REF!</v>
      </c>
      <c r="O9" s="113" t="e">
        <f>#REF!</f>
        <v>#REF!</v>
      </c>
      <c r="P9" s="113" t="e">
        <f>#REF!</f>
        <v>#REF!</v>
      </c>
      <c r="Q9" s="111" t="e">
        <f>#REF!</f>
        <v>#REF!</v>
      </c>
      <c r="R9" s="112" t="e">
        <f>#REF!</f>
        <v>#REF!</v>
      </c>
      <c r="S9" s="113" t="e">
        <f>#REF!</f>
        <v>#REF!</v>
      </c>
      <c r="T9" s="113" t="e">
        <f>#REF!</f>
        <v>#REF!</v>
      </c>
    </row>
    <row r="10" spans="1:20" ht="21.6" thickTop="1" thickBot="1" x14ac:dyDescent="0.6">
      <c r="A10" s="245" t="s">
        <v>141</v>
      </c>
      <c r="B10" s="260"/>
      <c r="C10" s="164">
        <v>23378.514999999992</v>
      </c>
      <c r="D10" s="80">
        <v>4438</v>
      </c>
      <c r="E10" s="163" t="e">
        <f t="shared" si="0"/>
        <v>#REF!</v>
      </c>
      <c r="F10" s="163" t="e">
        <f t="shared" si="0"/>
        <v>#REF!</v>
      </c>
      <c r="G10" s="113" t="e">
        <f>#REF!</f>
        <v>#REF!</v>
      </c>
      <c r="H10" s="113" t="e">
        <f>#REF!</f>
        <v>#REF!</v>
      </c>
      <c r="I10" s="111" t="e">
        <f>#REF!</f>
        <v>#REF!</v>
      </c>
      <c r="J10" s="112" t="e">
        <f>#REF!</f>
        <v>#REF!</v>
      </c>
      <c r="K10" s="113" t="e">
        <f>#REF!</f>
        <v>#REF!</v>
      </c>
      <c r="L10" s="113" t="e">
        <f>#REF!</f>
        <v>#REF!</v>
      </c>
      <c r="M10" s="111" t="e">
        <f>#REF!</f>
        <v>#REF!</v>
      </c>
      <c r="N10" s="112" t="e">
        <f>#REF!</f>
        <v>#REF!</v>
      </c>
      <c r="O10" s="113" t="e">
        <f>#REF!</f>
        <v>#REF!</v>
      </c>
      <c r="P10" s="113" t="e">
        <f>#REF!</f>
        <v>#REF!</v>
      </c>
      <c r="Q10" s="111" t="e">
        <f>#REF!</f>
        <v>#REF!</v>
      </c>
      <c r="R10" s="112" t="e">
        <f>#REF!</f>
        <v>#REF!</v>
      </c>
      <c r="S10" s="113" t="e">
        <f>#REF!</f>
        <v>#REF!</v>
      </c>
      <c r="T10" s="113" t="e">
        <f>#REF!</f>
        <v>#REF!</v>
      </c>
    </row>
    <row r="11" spans="1:20" ht="21.6" thickTop="1" thickBot="1" x14ac:dyDescent="0.6">
      <c r="A11" s="245" t="s">
        <v>142</v>
      </c>
      <c r="B11" s="260"/>
      <c r="C11" s="164">
        <v>10924.21</v>
      </c>
      <c r="D11" s="80">
        <v>942</v>
      </c>
      <c r="E11" s="163" t="e">
        <f t="shared" si="0"/>
        <v>#REF!</v>
      </c>
      <c r="F11" s="163" t="e">
        <f t="shared" si="0"/>
        <v>#REF!</v>
      </c>
      <c r="G11" s="113" t="e">
        <f>#REF!</f>
        <v>#REF!</v>
      </c>
      <c r="H11" s="113" t="e">
        <f>#REF!</f>
        <v>#REF!</v>
      </c>
      <c r="I11" s="111" t="e">
        <f>#REF!</f>
        <v>#REF!</v>
      </c>
      <c r="J11" s="112" t="e">
        <f>#REF!</f>
        <v>#REF!</v>
      </c>
      <c r="K11" s="113" t="e">
        <f>#REF!</f>
        <v>#REF!</v>
      </c>
      <c r="L11" s="113" t="e">
        <f>#REF!</f>
        <v>#REF!</v>
      </c>
      <c r="M11" s="111" t="e">
        <f>#REF!</f>
        <v>#REF!</v>
      </c>
      <c r="N11" s="112" t="e">
        <f>#REF!</f>
        <v>#REF!</v>
      </c>
      <c r="O11" s="113" t="e">
        <f>#REF!</f>
        <v>#REF!</v>
      </c>
      <c r="P11" s="113" t="e">
        <f>#REF!</f>
        <v>#REF!</v>
      </c>
      <c r="Q11" s="111" t="e">
        <f>#REF!</f>
        <v>#REF!</v>
      </c>
      <c r="R11" s="112" t="e">
        <f>#REF!</f>
        <v>#REF!</v>
      </c>
      <c r="S11" s="113" t="e">
        <f>#REF!</f>
        <v>#REF!</v>
      </c>
      <c r="T11" s="113" t="e">
        <f>#REF!</f>
        <v>#REF!</v>
      </c>
    </row>
    <row r="12" spans="1:20" ht="21.6" thickTop="1" thickBot="1" x14ac:dyDescent="0.6">
      <c r="A12" s="245" t="s">
        <v>243</v>
      </c>
      <c r="B12" s="260"/>
      <c r="C12" s="164">
        <v>213.79999999999998</v>
      </c>
      <c r="D12" s="80">
        <v>18</v>
      </c>
      <c r="E12" s="163" t="e">
        <f t="shared" si="0"/>
        <v>#REF!</v>
      </c>
      <c r="F12" s="163" t="e">
        <f t="shared" si="0"/>
        <v>#REF!</v>
      </c>
      <c r="G12" s="113" t="e">
        <f>#REF!</f>
        <v>#REF!</v>
      </c>
      <c r="H12" s="113" t="e">
        <f>#REF!</f>
        <v>#REF!</v>
      </c>
      <c r="I12" s="111" t="e">
        <f>#REF!</f>
        <v>#REF!</v>
      </c>
      <c r="J12" s="112" t="e">
        <f>#REF!</f>
        <v>#REF!</v>
      </c>
      <c r="K12" s="113" t="e">
        <f>#REF!</f>
        <v>#REF!</v>
      </c>
      <c r="L12" s="113" t="e">
        <f>#REF!</f>
        <v>#REF!</v>
      </c>
      <c r="M12" s="111" t="e">
        <f>#REF!</f>
        <v>#REF!</v>
      </c>
      <c r="N12" s="112" t="e">
        <f>#REF!</f>
        <v>#REF!</v>
      </c>
      <c r="O12" s="113" t="e">
        <f>#REF!</f>
        <v>#REF!</v>
      </c>
      <c r="P12" s="113" t="e">
        <f>#REF!</f>
        <v>#REF!</v>
      </c>
      <c r="Q12" s="111" t="e">
        <f>#REF!</f>
        <v>#REF!</v>
      </c>
      <c r="R12" s="112" t="e">
        <f>#REF!</f>
        <v>#REF!</v>
      </c>
      <c r="S12" s="113" t="e">
        <f>#REF!</f>
        <v>#REF!</v>
      </c>
      <c r="T12" s="113" t="e">
        <f>#REF!</f>
        <v>#REF!</v>
      </c>
    </row>
    <row r="13" spans="1:20" ht="21.6" thickTop="1" thickBot="1" x14ac:dyDescent="0.6">
      <c r="A13" s="248" t="s">
        <v>162</v>
      </c>
      <c r="B13" s="261"/>
      <c r="C13" s="165">
        <f t="shared" ref="C13:T13" si="1">SUM(C5:C12)</f>
        <v>298885.68500000006</v>
      </c>
      <c r="D13" s="135">
        <f t="shared" si="1"/>
        <v>34124</v>
      </c>
      <c r="E13" s="165" t="e">
        <f t="shared" si="1"/>
        <v>#REF!</v>
      </c>
      <c r="F13" s="135" t="e">
        <f t="shared" si="1"/>
        <v>#REF!</v>
      </c>
      <c r="G13" s="131" t="e">
        <f t="shared" si="1"/>
        <v>#REF!</v>
      </c>
      <c r="H13" s="131" t="e">
        <f t="shared" si="1"/>
        <v>#REF!</v>
      </c>
      <c r="I13" s="133" t="e">
        <f t="shared" si="1"/>
        <v>#REF!</v>
      </c>
      <c r="J13" s="134" t="e">
        <f t="shared" si="1"/>
        <v>#REF!</v>
      </c>
      <c r="K13" s="131" t="e">
        <f t="shared" si="1"/>
        <v>#REF!</v>
      </c>
      <c r="L13" s="131" t="e">
        <f t="shared" si="1"/>
        <v>#REF!</v>
      </c>
      <c r="M13" s="116" t="e">
        <f t="shared" si="1"/>
        <v>#REF!</v>
      </c>
      <c r="N13" s="134" t="e">
        <f t="shared" si="1"/>
        <v>#REF!</v>
      </c>
      <c r="O13" s="131" t="e">
        <f t="shared" si="1"/>
        <v>#REF!</v>
      </c>
      <c r="P13" s="131" t="e">
        <f t="shared" si="1"/>
        <v>#REF!</v>
      </c>
      <c r="Q13" s="133" t="e">
        <f t="shared" si="1"/>
        <v>#REF!</v>
      </c>
      <c r="R13" s="134" t="e">
        <f t="shared" si="1"/>
        <v>#REF!</v>
      </c>
      <c r="S13" s="131" t="e">
        <f t="shared" si="1"/>
        <v>#REF!</v>
      </c>
      <c r="T13" s="131" t="e">
        <f t="shared" si="1"/>
        <v>#REF!</v>
      </c>
    </row>
    <row r="14" spans="1:20" ht="20.399999999999999" thickTop="1" x14ac:dyDescent="0.5">
      <c r="A14" s="126"/>
      <c r="B14" s="126"/>
      <c r="C14" s="125"/>
      <c r="D14" s="125"/>
      <c r="E14" s="126"/>
      <c r="F14" s="126"/>
      <c r="G14" s="128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</row>
    <row r="15" spans="1:20" ht="23.4" x14ac:dyDescent="0.6">
      <c r="B15" s="137"/>
      <c r="C15" s="138"/>
      <c r="D15" s="138"/>
      <c r="E15" s="138"/>
      <c r="F15" s="138"/>
      <c r="G15" s="136"/>
    </row>
  </sheetData>
  <mergeCells count="30">
    <mergeCell ref="A1:T1"/>
    <mergeCell ref="A2:A4"/>
    <mergeCell ref="B2:B4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C3:D3"/>
    <mergeCell ref="E3:F3"/>
    <mergeCell ref="G3:H3"/>
    <mergeCell ref="I3:J3"/>
    <mergeCell ref="A11:B11"/>
    <mergeCell ref="A12:B12"/>
    <mergeCell ref="A13:B13"/>
    <mergeCell ref="S3:T3"/>
    <mergeCell ref="A5:B5"/>
    <mergeCell ref="A6:B6"/>
    <mergeCell ref="A7:B7"/>
    <mergeCell ref="A8:B8"/>
    <mergeCell ref="A9:B9"/>
    <mergeCell ref="K3:L3"/>
    <mergeCell ref="M3:N3"/>
    <mergeCell ref="O3:P3"/>
    <mergeCell ref="Q3:R3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1.สรุปข้อมูลพื้นฐาน</vt:lpstr>
      <vt:lpstr>2.สรุปข้อมูลพื้นฐานด้านเกษตร</vt:lpstr>
      <vt:lpstr>รายพืช</vt:lpstr>
      <vt:lpstr>ฟอร์มรายพืช</vt:lpstr>
      <vt:lpstr>ฟอร์มตามชนิดพืช</vt:lpstr>
      <vt:lpstr>รายพืช!Print_Titles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Computer</cp:lastModifiedBy>
  <cp:lastPrinted>2023-05-22T06:35:04Z</cp:lastPrinted>
  <dcterms:created xsi:type="dcterms:W3CDTF">2016-09-12T08:07:35Z</dcterms:created>
  <dcterms:modified xsi:type="dcterms:W3CDTF">2023-08-09T03:39:02Z</dcterms:modified>
</cp:coreProperties>
</file>