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5 โครงการ\งบประมาณ 2569\รอบ 2\"/>
    </mc:Choice>
  </mc:AlternateContent>
  <xr:revisionPtr revIDLastSave="0" documentId="13_ncr:1_{7A7B0544-F4A9-439E-8958-75097FF1A3D3}" xr6:coauthVersionLast="43" xr6:coauthVersionMax="43" xr10:uidLastSave="{00000000-0000-0000-0000-000000000000}"/>
  <bookViews>
    <workbookView xWindow="-108" yWindow="-108" windowWidth="23256" windowHeight="12576" tabRatio="784" activeTab="5" xr2:uid="{00000000-000D-0000-FFFF-FFFF00000000}"/>
  </bookViews>
  <sheets>
    <sheet name="รวมจัดสรร2" sheetId="1" r:id="rId1"/>
    <sheet name="ยุทธ2" sheetId="15" r:id="rId2"/>
    <sheet name="ผลิต2" sheetId="16" r:id="rId3"/>
    <sheet name="กพก2" sheetId="17" r:id="rId4"/>
    <sheet name="อารักขาพืช2" sheetId="18" r:id="rId5"/>
    <sheet name="เมืองปทุมธานี2 " sheetId="19" r:id="rId6"/>
    <sheet name="สามโคก2" sheetId="20" r:id="rId7"/>
    <sheet name="ลาดหลุมแก้ว2" sheetId="21" r:id="rId8"/>
    <sheet name="คลองหลวง2" sheetId="22" r:id="rId9"/>
    <sheet name="ธัญบุรี2" sheetId="23" r:id="rId10"/>
    <sheet name="ลำลูกกา2" sheetId="24" r:id="rId11"/>
    <sheet name="หนองเสือ2" sheetId="2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5" roundtripDataChecksum="ipzjRTC0MvjdxO4muqtZ/S5QnpMqCk+8CivzsCqZ1gc="/>
    </ext>
  </extLst>
</workbook>
</file>

<file path=xl/calcChain.xml><?xml version="1.0" encoding="utf-8"?>
<calcChain xmlns="http://schemas.openxmlformats.org/spreadsheetml/2006/main">
  <c r="J25" i="18" l="1"/>
  <c r="J24" i="18" s="1"/>
  <c r="J12" i="25"/>
  <c r="J15" i="1"/>
  <c r="AG9" i="1"/>
  <c r="AG10" i="1"/>
  <c r="AG11" i="1"/>
  <c r="AG16" i="1"/>
  <c r="AG17" i="1"/>
  <c r="AG18" i="1"/>
  <c r="AG19" i="1"/>
  <c r="AG20" i="1"/>
  <c r="AG21" i="1"/>
  <c r="AG22" i="1"/>
  <c r="AG24" i="1"/>
  <c r="AG25" i="1"/>
  <c r="AG26" i="1"/>
  <c r="AG27" i="1"/>
  <c r="AG28" i="1"/>
  <c r="AG29" i="1"/>
  <c r="AG30" i="1"/>
  <c r="AG31" i="1"/>
  <c r="AG32" i="1"/>
  <c r="AG33" i="1"/>
  <c r="AG35" i="1"/>
  <c r="AG38" i="1"/>
  <c r="AG39" i="1"/>
  <c r="AG42" i="1"/>
  <c r="AG43" i="1"/>
  <c r="AG44" i="1"/>
  <c r="AG45" i="1"/>
  <c r="AG46" i="1"/>
  <c r="AG47" i="1"/>
  <c r="AG48" i="1"/>
  <c r="AG49" i="1"/>
  <c r="AG50" i="1"/>
  <c r="AG51" i="1"/>
  <c r="AG52" i="1"/>
  <c r="AG54" i="1"/>
  <c r="AG55" i="1"/>
  <c r="AG58" i="1"/>
  <c r="AG59" i="1"/>
  <c r="AG60" i="1"/>
  <c r="AG61" i="1"/>
  <c r="AG63" i="1"/>
  <c r="AG66" i="1"/>
  <c r="AG67" i="1"/>
  <c r="AG68" i="1"/>
  <c r="AG69" i="1"/>
  <c r="AG70" i="1"/>
  <c r="AG73" i="1"/>
  <c r="AG74" i="1"/>
  <c r="AG75" i="1"/>
  <c r="AG76" i="1"/>
  <c r="AG77" i="1"/>
  <c r="AG78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6" i="1"/>
  <c r="AG107" i="1"/>
  <c r="AG110" i="1"/>
  <c r="AG111" i="1"/>
  <c r="AG115" i="1"/>
  <c r="AG116" i="1"/>
  <c r="AG117" i="1"/>
  <c r="AG124" i="1"/>
  <c r="AG125" i="1"/>
  <c r="AG126" i="1"/>
  <c r="AG129" i="1"/>
  <c r="AG133" i="1"/>
  <c r="AG134" i="1"/>
  <c r="AG135" i="1"/>
  <c r="AG136" i="1"/>
  <c r="H52" i="25"/>
  <c r="H51" i="25" s="1"/>
  <c r="H50" i="25" s="1"/>
  <c r="H45" i="25"/>
  <c r="H44" i="25" s="1"/>
  <c r="H43" i="25" s="1"/>
  <c r="H36" i="25"/>
  <c r="H35" i="25" s="1"/>
  <c r="H31" i="25"/>
  <c r="H30" i="25" s="1"/>
  <c r="H28" i="25"/>
  <c r="H25" i="25"/>
  <c r="H20" i="25"/>
  <c r="H19" i="25"/>
  <c r="H12" i="25"/>
  <c r="H9" i="25"/>
  <c r="J36" i="25"/>
  <c r="J35" i="25" s="1"/>
  <c r="J30" i="25"/>
  <c r="H49" i="24"/>
  <c r="H48" i="24"/>
  <c r="H47" i="24" s="1"/>
  <c r="H42" i="24"/>
  <c r="H41" i="24"/>
  <c r="H40" i="24" s="1"/>
  <c r="H33" i="24"/>
  <c r="H32" i="24" s="1"/>
  <c r="H28" i="24"/>
  <c r="H27" i="24" s="1"/>
  <c r="H25" i="24"/>
  <c r="H22" i="24"/>
  <c r="H17" i="24"/>
  <c r="H16" i="24"/>
  <c r="H12" i="24"/>
  <c r="H9" i="24"/>
  <c r="J33" i="24"/>
  <c r="J32" i="24" s="1"/>
  <c r="J28" i="24"/>
  <c r="J27" i="24" s="1"/>
  <c r="H43" i="23"/>
  <c r="H42" i="23" s="1"/>
  <c r="H41" i="23" s="1"/>
  <c r="H39" i="23"/>
  <c r="H38" i="23" s="1"/>
  <c r="H33" i="23"/>
  <c r="H32" i="23" s="1"/>
  <c r="H31" i="23" s="1"/>
  <c r="H29" i="23"/>
  <c r="H26" i="23"/>
  <c r="H17" i="23"/>
  <c r="H16" i="23"/>
  <c r="J17" i="23"/>
  <c r="J16" i="23" s="1"/>
  <c r="H12" i="23"/>
  <c r="H8" i="23" s="1"/>
  <c r="H7" i="23" s="1"/>
  <c r="H9" i="23"/>
  <c r="J43" i="23"/>
  <c r="J42" i="23" s="1"/>
  <c r="J41" i="23" s="1"/>
  <c r="J12" i="23"/>
  <c r="H41" i="22"/>
  <c r="H40" i="22" s="1"/>
  <c r="H39" i="22" s="1"/>
  <c r="H34" i="22"/>
  <c r="H33" i="22" s="1"/>
  <c r="H32" i="22" s="1"/>
  <c r="H28" i="22"/>
  <c r="H27" i="22" s="1"/>
  <c r="H25" i="22"/>
  <c r="H22" i="22"/>
  <c r="H17" i="22"/>
  <c r="H16" i="22" s="1"/>
  <c r="H9" i="22"/>
  <c r="J9" i="22"/>
  <c r="J8" i="22" s="1"/>
  <c r="J7" i="22" s="1"/>
  <c r="H12" i="22"/>
  <c r="J34" i="22"/>
  <c r="J33" i="22" s="1"/>
  <c r="J32" i="22" s="1"/>
  <c r="J28" i="22"/>
  <c r="J27" i="22" s="1"/>
  <c r="J22" i="22"/>
  <c r="J52" i="25"/>
  <c r="J51" i="25" s="1"/>
  <c r="J50" i="25" s="1"/>
  <c r="J45" i="25"/>
  <c r="J44" i="25" s="1"/>
  <c r="J43" i="25" s="1"/>
  <c r="J31" i="25"/>
  <c r="J28" i="25"/>
  <c r="J25" i="25"/>
  <c r="J20" i="25"/>
  <c r="J19" i="25" s="1"/>
  <c r="J9" i="25"/>
  <c r="J8" i="25" s="1"/>
  <c r="J7" i="25" s="1"/>
  <c r="J49" i="24"/>
  <c r="J48" i="24" s="1"/>
  <c r="J47" i="24" s="1"/>
  <c r="J42" i="24"/>
  <c r="J41" i="24" s="1"/>
  <c r="J40" i="24" s="1"/>
  <c r="J25" i="24"/>
  <c r="J22" i="24"/>
  <c r="J21" i="24" s="1"/>
  <c r="J17" i="24"/>
  <c r="J16" i="24" s="1"/>
  <c r="J12" i="24"/>
  <c r="J9" i="24"/>
  <c r="J39" i="23"/>
  <c r="J38" i="23" s="1"/>
  <c r="J33" i="23"/>
  <c r="J32" i="23" s="1"/>
  <c r="J31" i="23" s="1"/>
  <c r="J29" i="23"/>
  <c r="J26" i="23"/>
  <c r="J25" i="23" s="1"/>
  <c r="J9" i="23"/>
  <c r="J41" i="22"/>
  <c r="J40" i="22" s="1"/>
  <c r="J39" i="22" s="1"/>
  <c r="J25" i="22"/>
  <c r="J17" i="22"/>
  <c r="J16" i="22" s="1"/>
  <c r="J12" i="22"/>
  <c r="H9" i="21"/>
  <c r="H12" i="21"/>
  <c r="H17" i="21"/>
  <c r="H16" i="21" s="1"/>
  <c r="H21" i="21"/>
  <c r="H25" i="21"/>
  <c r="H24" i="21" s="1"/>
  <c r="H28" i="21"/>
  <c r="H30" i="21"/>
  <c r="H31" i="21"/>
  <c r="H37" i="21"/>
  <c r="H36" i="21" s="1"/>
  <c r="H43" i="21"/>
  <c r="H42" i="21" s="1"/>
  <c r="H47" i="21"/>
  <c r="H46" i="21" s="1"/>
  <c r="H45" i="21" s="1"/>
  <c r="J47" i="21"/>
  <c r="J46" i="21" s="1"/>
  <c r="J45" i="21" s="1"/>
  <c r="J43" i="21"/>
  <c r="J42" i="21"/>
  <c r="J37" i="21"/>
  <c r="J36" i="21" s="1"/>
  <c r="J31" i="21"/>
  <c r="J30" i="21" s="1"/>
  <c r="J28" i="21"/>
  <c r="J25" i="21"/>
  <c r="J24" i="21" s="1"/>
  <c r="J21" i="21"/>
  <c r="J17" i="21"/>
  <c r="J16" i="21" s="1"/>
  <c r="J12" i="21"/>
  <c r="J9" i="21"/>
  <c r="J8" i="21" s="1"/>
  <c r="H9" i="20"/>
  <c r="H12" i="20"/>
  <c r="H17" i="20"/>
  <c r="H21" i="20"/>
  <c r="H16" i="20" s="1"/>
  <c r="H25" i="20"/>
  <c r="H31" i="20"/>
  <c r="H30" i="20" s="1"/>
  <c r="H36" i="20"/>
  <c r="H35" i="20" s="1"/>
  <c r="H45" i="20"/>
  <c r="H44" i="20" s="1"/>
  <c r="H43" i="20" s="1"/>
  <c r="H52" i="20"/>
  <c r="H51" i="20" s="1"/>
  <c r="H50" i="20" s="1"/>
  <c r="J52" i="20"/>
  <c r="J51" i="20" s="1"/>
  <c r="J50" i="20" s="1"/>
  <c r="J45" i="20"/>
  <c r="J44" i="20" s="1"/>
  <c r="J43" i="20" s="1"/>
  <c r="J36" i="20"/>
  <c r="J35" i="20" s="1"/>
  <c r="J31" i="20"/>
  <c r="J30" i="20" s="1"/>
  <c r="J28" i="20"/>
  <c r="H28" i="20"/>
  <c r="J25" i="20"/>
  <c r="J21" i="20"/>
  <c r="J17" i="20"/>
  <c r="J16" i="20" s="1"/>
  <c r="J12" i="20"/>
  <c r="J9" i="20"/>
  <c r="J8" i="20" s="1"/>
  <c r="J7" i="20" s="1"/>
  <c r="H20" i="19"/>
  <c r="J20" i="19"/>
  <c r="H47" i="19"/>
  <c r="H46" i="19" s="1"/>
  <c r="H45" i="19" s="1"/>
  <c r="J47" i="19"/>
  <c r="H40" i="19"/>
  <c r="H39" i="19" s="1"/>
  <c r="H38" i="19" s="1"/>
  <c r="H34" i="19"/>
  <c r="H33" i="19" s="1"/>
  <c r="J31" i="19"/>
  <c r="H31" i="19"/>
  <c r="J28" i="19"/>
  <c r="J27" i="19" s="1"/>
  <c r="H28" i="19"/>
  <c r="H24" i="19"/>
  <c r="H9" i="19"/>
  <c r="H12" i="19"/>
  <c r="J12" i="19"/>
  <c r="J9" i="19"/>
  <c r="J8" i="19" s="1"/>
  <c r="J7" i="19" s="1"/>
  <c r="J46" i="19"/>
  <c r="J45" i="19" s="1"/>
  <c r="J40" i="19"/>
  <c r="J39" i="19" s="1"/>
  <c r="J38" i="19" s="1"/>
  <c r="J34" i="19"/>
  <c r="J33" i="19" s="1"/>
  <c r="J24" i="19"/>
  <c r="H25" i="18"/>
  <c r="H24" i="18" s="1"/>
  <c r="H23" i="18" s="1"/>
  <c r="H21" i="18"/>
  <c r="H15" i="18"/>
  <c r="H9" i="18"/>
  <c r="J21" i="18"/>
  <c r="J15" i="18"/>
  <c r="J8" i="18" s="1"/>
  <c r="J9" i="18"/>
  <c r="I7" i="18"/>
  <c r="I18" i="17"/>
  <c r="I13" i="17"/>
  <c r="H8" i="17"/>
  <c r="H7" i="17" s="1"/>
  <c r="H6" i="17" s="1"/>
  <c r="H14" i="17"/>
  <c r="H13" i="17" s="1"/>
  <c r="H19" i="17"/>
  <c r="H18" i="17" s="1"/>
  <c r="H31" i="17"/>
  <c r="H30" i="17" s="1"/>
  <c r="H29" i="17" s="1"/>
  <c r="H36" i="17"/>
  <c r="H35" i="17" s="1"/>
  <c r="H34" i="17" s="1"/>
  <c r="J34" i="17"/>
  <c r="J36" i="17"/>
  <c r="J35" i="17" s="1"/>
  <c r="I35" i="17"/>
  <c r="J31" i="17"/>
  <c r="J30" i="17" s="1"/>
  <c r="J29" i="17" s="1"/>
  <c r="I30" i="17"/>
  <c r="J19" i="17"/>
  <c r="J18" i="17" s="1"/>
  <c r="J14" i="17"/>
  <c r="J13" i="17" s="1"/>
  <c r="J12" i="17" s="1"/>
  <c r="J8" i="17"/>
  <c r="J7" i="17" s="1"/>
  <c r="I8" i="17"/>
  <c r="I7" i="17" s="1"/>
  <c r="J19" i="16"/>
  <c r="J18" i="16" s="1"/>
  <c r="H19" i="16"/>
  <c r="H18" i="16" s="1"/>
  <c r="H11" i="16"/>
  <c r="J36" i="16"/>
  <c r="J35" i="16" s="1"/>
  <c r="J34" i="16" s="1"/>
  <c r="H36" i="16"/>
  <c r="H35" i="16" s="1"/>
  <c r="H34" i="16" s="1"/>
  <c r="J31" i="16"/>
  <c r="J30" i="16" s="1"/>
  <c r="J29" i="16" s="1"/>
  <c r="H31" i="16"/>
  <c r="H30" i="16" s="1"/>
  <c r="H29" i="16" s="1"/>
  <c r="I19" i="16"/>
  <c r="J12" i="16"/>
  <c r="J11" i="16" s="1"/>
  <c r="H12" i="16"/>
  <c r="J8" i="16"/>
  <c r="J7" i="16" s="1"/>
  <c r="H8" i="16"/>
  <c r="H7" i="16" s="1"/>
  <c r="I7" i="16"/>
  <c r="H8" i="15"/>
  <c r="H7" i="15" s="1"/>
  <c r="H13" i="15"/>
  <c r="H12" i="15" s="1"/>
  <c r="H21" i="15"/>
  <c r="H20" i="15" s="1"/>
  <c r="H19" i="15" s="1"/>
  <c r="J21" i="15"/>
  <c r="J20" i="15" s="1"/>
  <c r="J19" i="15" s="1"/>
  <c r="J13" i="15"/>
  <c r="J12" i="15" s="1"/>
  <c r="J8" i="15"/>
  <c r="J7" i="15" s="1"/>
  <c r="J6" i="15" s="1"/>
  <c r="J23" i="1"/>
  <c r="H23" i="1" s="1"/>
  <c r="L23" i="1"/>
  <c r="L128" i="1"/>
  <c r="N128" i="1"/>
  <c r="P128" i="1"/>
  <c r="R128" i="1"/>
  <c r="T128" i="1"/>
  <c r="V128" i="1"/>
  <c r="X128" i="1"/>
  <c r="Z128" i="1"/>
  <c r="AB128" i="1"/>
  <c r="AF128" i="1"/>
  <c r="AD128" i="1"/>
  <c r="J123" i="1"/>
  <c r="J114" i="1"/>
  <c r="J105" i="1"/>
  <c r="AD105" i="1"/>
  <c r="AF80" i="1"/>
  <c r="AF79" i="1" s="1"/>
  <c r="AD80" i="1"/>
  <c r="AB80" i="1"/>
  <c r="Z80" i="1"/>
  <c r="X80" i="1"/>
  <c r="V80" i="1"/>
  <c r="T80" i="1"/>
  <c r="R80" i="1"/>
  <c r="P80" i="1"/>
  <c r="N80" i="1"/>
  <c r="L80" i="1"/>
  <c r="J80" i="1"/>
  <c r="J39" i="16" l="1"/>
  <c r="H8" i="19"/>
  <c r="H7" i="19" s="1"/>
  <c r="H6" i="19" s="1"/>
  <c r="H5" i="19" s="1"/>
  <c r="H8" i="21"/>
  <c r="H7" i="21" s="1"/>
  <c r="H6" i="21" s="1"/>
  <c r="H5" i="21" s="1"/>
  <c r="J24" i="25"/>
  <c r="H12" i="17"/>
  <c r="H5" i="17" s="1"/>
  <c r="J19" i="19"/>
  <c r="J6" i="19" s="1"/>
  <c r="J5" i="19" s="1"/>
  <c r="H35" i="21"/>
  <c r="H6" i="16"/>
  <c r="H5" i="16" s="1"/>
  <c r="H27" i="19"/>
  <c r="H19" i="19"/>
  <c r="H24" i="20"/>
  <c r="J8" i="23"/>
  <c r="J7" i="23" s="1"/>
  <c r="J8" i="24"/>
  <c r="J7" i="24" s="1"/>
  <c r="J35" i="21"/>
  <c r="H6" i="15"/>
  <c r="H5" i="15"/>
  <c r="J5" i="15"/>
  <c r="AG80" i="1"/>
  <c r="AG128" i="1"/>
  <c r="J6" i="23"/>
  <c r="J48" i="23"/>
  <c r="J41" i="17"/>
  <c r="J6" i="17"/>
  <c r="J5" i="17" s="1"/>
  <c r="J54" i="24"/>
  <c r="J6" i="16"/>
  <c r="J5" i="16" s="1"/>
  <c r="H8" i="18"/>
  <c r="H7" i="18" s="1"/>
  <c r="H6" i="18" s="1"/>
  <c r="H5" i="18" s="1"/>
  <c r="J21" i="22"/>
  <c r="J45" i="22" s="1"/>
  <c r="H8" i="22"/>
  <c r="H7" i="22" s="1"/>
  <c r="H21" i="22"/>
  <c r="J7" i="21"/>
  <c r="J51" i="21" s="1"/>
  <c r="J27" i="15"/>
  <c r="H8" i="20"/>
  <c r="H7" i="20" s="1"/>
  <c r="J6" i="24"/>
  <c r="J5" i="24" s="1"/>
  <c r="J23" i="18"/>
  <c r="J6" i="25"/>
  <c r="J5" i="25" s="1"/>
  <c r="J57" i="25"/>
  <c r="H8" i="25"/>
  <c r="H7" i="25" s="1"/>
  <c r="H24" i="25"/>
  <c r="H21" i="24"/>
  <c r="H8" i="24"/>
  <c r="H7" i="24" s="1"/>
  <c r="H6" i="24" s="1"/>
  <c r="H5" i="24" s="1"/>
  <c r="H25" i="23"/>
  <c r="H6" i="23"/>
  <c r="H5" i="23" s="1"/>
  <c r="J5" i="23"/>
  <c r="J6" i="22"/>
  <c r="J5" i="22" s="1"/>
  <c r="J24" i="20"/>
  <c r="J6" i="20" s="1"/>
  <c r="J5" i="20" s="1"/>
  <c r="J7" i="18"/>
  <c r="J6" i="18" s="1"/>
  <c r="N72" i="1"/>
  <c r="L72" i="1"/>
  <c r="J72" i="1"/>
  <c r="H72" i="1" s="1"/>
  <c r="AF65" i="1"/>
  <c r="AD65" i="1"/>
  <c r="AB65" i="1"/>
  <c r="Z65" i="1"/>
  <c r="X65" i="1"/>
  <c r="V65" i="1"/>
  <c r="T65" i="1"/>
  <c r="R65" i="1"/>
  <c r="P65" i="1"/>
  <c r="N65" i="1"/>
  <c r="L65" i="1"/>
  <c r="J65" i="1"/>
  <c r="J64" i="1" s="1"/>
  <c r="H64" i="1" s="1"/>
  <c r="H62" i="1"/>
  <c r="J62" i="1"/>
  <c r="N57" i="1"/>
  <c r="L57" i="1"/>
  <c r="J57" i="1"/>
  <c r="AA62" i="1"/>
  <c r="H6" i="20" l="1"/>
  <c r="H5" i="20" s="1"/>
  <c r="H6" i="22"/>
  <c r="H5" i="22" s="1"/>
  <c r="J51" i="19"/>
  <c r="J56" i="20"/>
  <c r="J5" i="18"/>
  <c r="L64" i="1"/>
  <c r="AG65" i="1"/>
  <c r="J31" i="18"/>
  <c r="J6" i="21"/>
  <c r="J5" i="21" s="1"/>
  <c r="H6" i="25"/>
  <c r="H5" i="25" s="1"/>
  <c r="J56" i="1"/>
  <c r="H57" i="1"/>
  <c r="AD41" i="1"/>
  <c r="P41" i="1"/>
  <c r="N41" i="1"/>
  <c r="L41" i="1"/>
  <c r="N53" i="1"/>
  <c r="L53" i="1"/>
  <c r="AC53" i="1"/>
  <c r="AB53" i="1"/>
  <c r="AA53" i="1"/>
  <c r="AD53" i="1"/>
  <c r="AE53" i="1"/>
  <c r="AF53" i="1"/>
  <c r="Z53" i="1"/>
  <c r="Y53" i="1"/>
  <c r="X53" i="1"/>
  <c r="W53" i="1"/>
  <c r="V53" i="1"/>
  <c r="T53" i="1"/>
  <c r="R53" i="1"/>
  <c r="P53" i="1"/>
  <c r="J53" i="1"/>
  <c r="AG53" i="1" l="1"/>
  <c r="L40" i="1"/>
  <c r="N40" i="1"/>
  <c r="P40" i="1"/>
  <c r="AD40" i="1"/>
  <c r="H37" i="1"/>
  <c r="H36" i="1" s="1"/>
  <c r="AD37" i="1"/>
  <c r="AD36" i="1" s="1"/>
  <c r="AF34" i="1"/>
  <c r="AD34" i="1"/>
  <c r="AE34" i="1"/>
  <c r="AB34" i="1"/>
  <c r="Z34" i="1"/>
  <c r="X34" i="1"/>
  <c r="V34" i="1"/>
  <c r="T34" i="1"/>
  <c r="R34" i="1"/>
  <c r="P34" i="1"/>
  <c r="N34" i="1"/>
  <c r="L34" i="1"/>
  <c r="J34" i="1"/>
  <c r="N23" i="1"/>
  <c r="P23" i="1"/>
  <c r="R23" i="1"/>
  <c r="T23" i="1"/>
  <c r="V23" i="1"/>
  <c r="X23" i="1"/>
  <c r="Z23" i="1"/>
  <c r="AB23" i="1"/>
  <c r="AD23" i="1"/>
  <c r="AC23" i="1"/>
  <c r="AE23" i="1"/>
  <c r="AF23" i="1"/>
  <c r="AF15" i="1"/>
  <c r="AD15" i="1"/>
  <c r="AB15" i="1"/>
  <c r="X15" i="1"/>
  <c r="V15" i="1"/>
  <c r="T15" i="1"/>
  <c r="R15" i="1"/>
  <c r="P15" i="1"/>
  <c r="N15" i="1"/>
  <c r="L15" i="1"/>
  <c r="AC34" i="1"/>
  <c r="J8" i="1"/>
  <c r="AD79" i="1"/>
  <c r="AF37" i="1"/>
  <c r="AF36" i="1" s="1"/>
  <c r="AF41" i="1"/>
  <c r="AF40" i="1" s="1"/>
  <c r="AF57" i="1"/>
  <c r="AF56" i="1" s="1"/>
  <c r="AF64" i="1"/>
  <c r="AF72" i="1"/>
  <c r="AF71" i="1" s="1"/>
  <c r="AF8" i="1"/>
  <c r="AF7" i="1" s="1"/>
  <c r="AF6" i="1" s="1"/>
  <c r="AF123" i="1"/>
  <c r="AF122" i="1" s="1"/>
  <c r="AF114" i="1"/>
  <c r="AF127" i="1"/>
  <c r="AF132" i="1"/>
  <c r="AF131" i="1" s="1"/>
  <c r="AF130" i="1" s="1"/>
  <c r="AF105" i="1"/>
  <c r="AF104" i="1" s="1"/>
  <c r="AF109" i="1"/>
  <c r="AF108" i="1" s="1"/>
  <c r="X37" i="1"/>
  <c r="X36" i="1" s="1"/>
  <c r="X41" i="1"/>
  <c r="X40" i="1" s="1"/>
  <c r="X57" i="1"/>
  <c r="X62" i="1"/>
  <c r="X64" i="1"/>
  <c r="X72" i="1"/>
  <c r="X71" i="1" s="1"/>
  <c r="X79" i="1"/>
  <c r="AD57" i="1"/>
  <c r="AD56" i="1" s="1"/>
  <c r="AD64" i="1"/>
  <c r="AD72" i="1"/>
  <c r="AD71" i="1" s="1"/>
  <c r="AB37" i="1"/>
  <c r="AB36" i="1" s="1"/>
  <c r="AB41" i="1"/>
  <c r="AB40" i="1" s="1"/>
  <c r="AB57" i="1"/>
  <c r="AB56" i="1" s="1"/>
  <c r="AB64" i="1"/>
  <c r="AB72" i="1"/>
  <c r="AB71" i="1" s="1"/>
  <c r="AB79" i="1"/>
  <c r="Z37" i="1"/>
  <c r="Z36" i="1" s="1"/>
  <c r="Z41" i="1"/>
  <c r="Z40" i="1" s="1"/>
  <c r="Z57" i="1"/>
  <c r="Z62" i="1"/>
  <c r="Z64" i="1"/>
  <c r="Z72" i="1"/>
  <c r="Z71" i="1" s="1"/>
  <c r="Z79" i="1"/>
  <c r="V37" i="1"/>
  <c r="V36" i="1" s="1"/>
  <c r="V41" i="1"/>
  <c r="V40" i="1" s="1"/>
  <c r="V57" i="1"/>
  <c r="V62" i="1"/>
  <c r="V64" i="1"/>
  <c r="V72" i="1"/>
  <c r="V71" i="1" s="1"/>
  <c r="V79" i="1"/>
  <c r="T37" i="1"/>
  <c r="T36" i="1" s="1"/>
  <c r="T41" i="1"/>
  <c r="T40" i="1" s="1"/>
  <c r="T57" i="1"/>
  <c r="T62" i="1"/>
  <c r="T64" i="1"/>
  <c r="T72" i="1"/>
  <c r="T71" i="1" s="1"/>
  <c r="T79" i="1"/>
  <c r="R37" i="1"/>
  <c r="R36" i="1" s="1"/>
  <c r="R41" i="1"/>
  <c r="R40" i="1" s="1"/>
  <c r="R57" i="1"/>
  <c r="R62" i="1"/>
  <c r="R64" i="1"/>
  <c r="R72" i="1"/>
  <c r="R71" i="1" s="1"/>
  <c r="R79" i="1"/>
  <c r="P37" i="1"/>
  <c r="P36" i="1" s="1"/>
  <c r="P57" i="1"/>
  <c r="P62" i="1"/>
  <c r="P64" i="1"/>
  <c r="P72" i="1"/>
  <c r="P79" i="1"/>
  <c r="L37" i="1"/>
  <c r="L62" i="1"/>
  <c r="L71" i="1"/>
  <c r="L79" i="1"/>
  <c r="N37" i="1"/>
  <c r="N36" i="1" s="1"/>
  <c r="N62" i="1"/>
  <c r="N64" i="1"/>
  <c r="N71" i="1"/>
  <c r="N79" i="1"/>
  <c r="J37" i="1"/>
  <c r="J36" i="1" s="1"/>
  <c r="J41" i="1"/>
  <c r="J40" i="1" s="1"/>
  <c r="H53" i="1"/>
  <c r="H65" i="1"/>
  <c r="H80" i="1"/>
  <c r="J122" i="1"/>
  <c r="H122" i="1" s="1"/>
  <c r="J113" i="1"/>
  <c r="J128" i="1"/>
  <c r="H128" i="1" s="1"/>
  <c r="J132" i="1"/>
  <c r="H132" i="1" s="1"/>
  <c r="H105" i="1"/>
  <c r="J109" i="1"/>
  <c r="H109" i="1" s="1"/>
  <c r="AE80" i="1"/>
  <c r="AE79" i="1" s="1"/>
  <c r="AC80" i="1"/>
  <c r="AA80" i="1"/>
  <c r="AA79" i="1" s="1"/>
  <c r="R8" i="1"/>
  <c r="R7" i="1" s="1"/>
  <c r="R6" i="1" s="1"/>
  <c r="R123" i="1"/>
  <c r="R122" i="1" s="1"/>
  <c r="R114" i="1"/>
  <c r="R113" i="1" s="1"/>
  <c r="R127" i="1"/>
  <c r="R132" i="1"/>
  <c r="R131" i="1" s="1"/>
  <c r="R130" i="1" s="1"/>
  <c r="R105" i="1"/>
  <c r="R104" i="1" s="1"/>
  <c r="R109" i="1"/>
  <c r="R108" i="1" s="1"/>
  <c r="AB8" i="1"/>
  <c r="AB7" i="1" s="1"/>
  <c r="AB6" i="1" s="1"/>
  <c r="AB123" i="1"/>
  <c r="AB122" i="1" s="1"/>
  <c r="AB114" i="1"/>
  <c r="AB113" i="1" s="1"/>
  <c r="AB127" i="1"/>
  <c r="AB132" i="1"/>
  <c r="AB131" i="1" s="1"/>
  <c r="AB130" i="1" s="1"/>
  <c r="AB105" i="1"/>
  <c r="AB104" i="1" s="1"/>
  <c r="AB109" i="1"/>
  <c r="AB108" i="1" s="1"/>
  <c r="AE72" i="1"/>
  <c r="AE71" i="1" s="1"/>
  <c r="AC72" i="1"/>
  <c r="AA71" i="1"/>
  <c r="AE57" i="1"/>
  <c r="AE56" i="1" s="1"/>
  <c r="AE15" i="1"/>
  <c r="AE13" i="1" s="1"/>
  <c r="AC15" i="1"/>
  <c r="AA13" i="1"/>
  <c r="AD8" i="1"/>
  <c r="AD123" i="1"/>
  <c r="AD122" i="1" s="1"/>
  <c r="AD114" i="1"/>
  <c r="AD113" i="1" s="1"/>
  <c r="AD127" i="1"/>
  <c r="AD132" i="1"/>
  <c r="AD131" i="1" s="1"/>
  <c r="AD130" i="1" s="1"/>
  <c r="AD104" i="1"/>
  <c r="AD109" i="1"/>
  <c r="AD108" i="1" s="1"/>
  <c r="Z8" i="1"/>
  <c r="Z7" i="1" s="1"/>
  <c r="Z6" i="1" s="1"/>
  <c r="Z123" i="1"/>
  <c r="Z122" i="1" s="1"/>
  <c r="Z114" i="1"/>
  <c r="Z113" i="1" s="1"/>
  <c r="Z127" i="1"/>
  <c r="Z132" i="1"/>
  <c r="Z131" i="1" s="1"/>
  <c r="Z130" i="1" s="1"/>
  <c r="Z105" i="1"/>
  <c r="Z104" i="1" s="1"/>
  <c r="Z109" i="1"/>
  <c r="Z108" i="1" s="1"/>
  <c r="X8" i="1"/>
  <c r="X7" i="1" s="1"/>
  <c r="X6" i="1" s="1"/>
  <c r="X123" i="1"/>
  <c r="X122" i="1" s="1"/>
  <c r="X114" i="1"/>
  <c r="X113" i="1" s="1"/>
  <c r="X127" i="1"/>
  <c r="X132" i="1"/>
  <c r="X131" i="1" s="1"/>
  <c r="X130" i="1" s="1"/>
  <c r="X105" i="1"/>
  <c r="X104" i="1" s="1"/>
  <c r="X109" i="1"/>
  <c r="X108" i="1" s="1"/>
  <c r="V8" i="1"/>
  <c r="V7" i="1" s="1"/>
  <c r="V6" i="1" s="1"/>
  <c r="V123" i="1"/>
  <c r="V122" i="1" s="1"/>
  <c r="V114" i="1"/>
  <c r="V113" i="1" s="1"/>
  <c r="V127" i="1"/>
  <c r="V132" i="1"/>
  <c r="V131" i="1" s="1"/>
  <c r="V130" i="1" s="1"/>
  <c r="V105" i="1"/>
  <c r="V104" i="1" s="1"/>
  <c r="V109" i="1"/>
  <c r="V108" i="1" s="1"/>
  <c r="T8" i="1"/>
  <c r="T7" i="1" s="1"/>
  <c r="T6" i="1" s="1"/>
  <c r="T123" i="1"/>
  <c r="T122" i="1" s="1"/>
  <c r="T114" i="1"/>
  <c r="T113" i="1" s="1"/>
  <c r="T127" i="1"/>
  <c r="T132" i="1"/>
  <c r="T131" i="1" s="1"/>
  <c r="T130" i="1" s="1"/>
  <c r="T105" i="1"/>
  <c r="T104" i="1" s="1"/>
  <c r="T109" i="1"/>
  <c r="T108" i="1" s="1"/>
  <c r="P8" i="1"/>
  <c r="P7" i="1" s="1"/>
  <c r="P6" i="1" s="1"/>
  <c r="P123" i="1"/>
  <c r="P122" i="1" s="1"/>
  <c r="P114" i="1"/>
  <c r="P113" i="1" s="1"/>
  <c r="P127" i="1"/>
  <c r="P132" i="1"/>
  <c r="P131" i="1" s="1"/>
  <c r="P130" i="1" s="1"/>
  <c r="P105" i="1"/>
  <c r="P104" i="1" s="1"/>
  <c r="P109" i="1"/>
  <c r="P108" i="1" s="1"/>
  <c r="N8" i="1"/>
  <c r="N7" i="1" s="1"/>
  <c r="N6" i="1" s="1"/>
  <c r="N123" i="1"/>
  <c r="N122" i="1" s="1"/>
  <c r="N114" i="1"/>
  <c r="N113" i="1" s="1"/>
  <c r="N127" i="1"/>
  <c r="N132" i="1"/>
  <c r="N131" i="1" s="1"/>
  <c r="N130" i="1" s="1"/>
  <c r="N105" i="1"/>
  <c r="N104" i="1" s="1"/>
  <c r="N109" i="1"/>
  <c r="N108" i="1" s="1"/>
  <c r="L8" i="1"/>
  <c r="L123" i="1"/>
  <c r="L114" i="1"/>
  <c r="L127" i="1"/>
  <c r="L132" i="1"/>
  <c r="L105" i="1"/>
  <c r="L109" i="1"/>
  <c r="AE109" i="1"/>
  <c r="AE108" i="1" s="1"/>
  <c r="AA109" i="1"/>
  <c r="AA108" i="1" s="1"/>
  <c r="AE105" i="1"/>
  <c r="AE104" i="1" s="1"/>
  <c r="AA105" i="1"/>
  <c r="AA104" i="1" s="1"/>
  <c r="AE132" i="1"/>
  <c r="AE131" i="1" s="1"/>
  <c r="AE127" i="1"/>
  <c r="AA127" i="1"/>
  <c r="AE114" i="1"/>
  <c r="AE113" i="1" s="1"/>
  <c r="AC114" i="1"/>
  <c r="AA114" i="1"/>
  <c r="AA113" i="1" s="1"/>
  <c r="AE123" i="1"/>
  <c r="AE122" i="1" s="1"/>
  <c r="AC123" i="1"/>
  <c r="AA123" i="1"/>
  <c r="AA122" i="1" s="1"/>
  <c r="AE8" i="1"/>
  <c r="AE7" i="1" s="1"/>
  <c r="AC8" i="1"/>
  <c r="AA8" i="1"/>
  <c r="AA7" i="1" s="1"/>
  <c r="AE64" i="1"/>
  <c r="AA64" i="1"/>
  <c r="AF62" i="1"/>
  <c r="AE62" i="1"/>
  <c r="AD62" i="1"/>
  <c r="AC62" i="1"/>
  <c r="AB62" i="1"/>
  <c r="Y62" i="1"/>
  <c r="AC57" i="1"/>
  <c r="AA57" i="1"/>
  <c r="AA56" i="1" s="1"/>
  <c r="G41" i="1"/>
  <c r="G40" i="1"/>
  <c r="AE37" i="1"/>
  <c r="AE36" i="1" s="1"/>
  <c r="AA37" i="1"/>
  <c r="AA36" i="1" s="1"/>
  <c r="Y37" i="1"/>
  <c r="Y36" i="1" s="1"/>
  <c r="W37" i="1"/>
  <c r="W36" i="1" s="1"/>
  <c r="U37" i="1"/>
  <c r="U36" i="1" s="1"/>
  <c r="S37" i="1"/>
  <c r="S36" i="1" s="1"/>
  <c r="Q37" i="1"/>
  <c r="Q36" i="1" s="1"/>
  <c r="O37" i="1"/>
  <c r="O36" i="1" s="1"/>
  <c r="M37" i="1"/>
  <c r="M36" i="1" s="1"/>
  <c r="K37" i="1"/>
  <c r="K36" i="1" s="1"/>
  <c r="AC36" i="1"/>
  <c r="T112" i="1" l="1"/>
  <c r="AG64" i="1"/>
  <c r="P112" i="1"/>
  <c r="Z112" i="1"/>
  <c r="R112" i="1"/>
  <c r="AF12" i="1"/>
  <c r="N13" i="1"/>
  <c r="V13" i="1"/>
  <c r="AF13" i="1"/>
  <c r="L131" i="1"/>
  <c r="AG132" i="1"/>
  <c r="AG62" i="1"/>
  <c r="L56" i="1"/>
  <c r="AG41" i="1"/>
  <c r="L36" i="1"/>
  <c r="AG36" i="1" s="1"/>
  <c r="AG37" i="1"/>
  <c r="X13" i="1"/>
  <c r="AG23" i="1"/>
  <c r="N112" i="1"/>
  <c r="AB112" i="1"/>
  <c r="H8" i="1"/>
  <c r="J7" i="1"/>
  <c r="J6" i="1" s="1"/>
  <c r="V112" i="1"/>
  <c r="H113" i="1"/>
  <c r="AG79" i="1"/>
  <c r="AG57" i="1"/>
  <c r="R13" i="1"/>
  <c r="AG34" i="1"/>
  <c r="AB13" i="1"/>
  <c r="AB12" i="1" s="1"/>
  <c r="L7" i="1"/>
  <c r="AG8" i="1"/>
  <c r="AG127" i="1"/>
  <c r="X112" i="1"/>
  <c r="P13" i="1"/>
  <c r="H34" i="1"/>
  <c r="J13" i="1"/>
  <c r="L108" i="1"/>
  <c r="AG108" i="1" s="1"/>
  <c r="AG109" i="1"/>
  <c r="L113" i="1"/>
  <c r="AG114" i="1"/>
  <c r="L104" i="1"/>
  <c r="AG104" i="1" s="1"/>
  <c r="AG105" i="1"/>
  <c r="L122" i="1"/>
  <c r="AG122" i="1" s="1"/>
  <c r="AG123" i="1"/>
  <c r="AD112" i="1"/>
  <c r="P71" i="1"/>
  <c r="AG71" i="1" s="1"/>
  <c r="AG72" i="1"/>
  <c r="L14" i="1"/>
  <c r="T13" i="1"/>
  <c r="AD13" i="1"/>
  <c r="AD12" i="1" s="1"/>
  <c r="AG40" i="1"/>
  <c r="AD7" i="1"/>
  <c r="AF113" i="1"/>
  <c r="T14" i="1"/>
  <c r="V14" i="1"/>
  <c r="R14" i="1"/>
  <c r="P14" i="1"/>
  <c r="N14" i="1"/>
  <c r="H41" i="1"/>
  <c r="Z56" i="1"/>
  <c r="X14" i="1"/>
  <c r="AB14" i="1"/>
  <c r="J14" i="1"/>
  <c r="H14" i="1" s="1"/>
  <c r="AD14" i="1"/>
  <c r="Z15" i="1"/>
  <c r="Z13" i="1" s="1"/>
  <c r="V56" i="1"/>
  <c r="H6" i="1"/>
  <c r="J108" i="1"/>
  <c r="H108" i="1" s="1"/>
  <c r="J104" i="1"/>
  <c r="J71" i="1"/>
  <c r="H71" i="1" s="1"/>
  <c r="L103" i="1"/>
  <c r="R56" i="1"/>
  <c r="R12" i="1" s="1"/>
  <c r="X56" i="1"/>
  <c r="X12" i="1" s="1"/>
  <c r="P56" i="1"/>
  <c r="J127" i="1"/>
  <c r="H127" i="1" s="1"/>
  <c r="H56" i="1"/>
  <c r="P103" i="1"/>
  <c r="AF103" i="1"/>
  <c r="Z103" i="1"/>
  <c r="X103" i="1"/>
  <c r="AB103" i="1"/>
  <c r="H114" i="1"/>
  <c r="V103" i="1"/>
  <c r="N56" i="1"/>
  <c r="N12" i="1" s="1"/>
  <c r="N5" i="1" s="1"/>
  <c r="AD103" i="1"/>
  <c r="J79" i="1"/>
  <c r="H79" i="1" s="1"/>
  <c r="J131" i="1"/>
  <c r="J130" i="1" s="1"/>
  <c r="R103" i="1"/>
  <c r="N103" i="1"/>
  <c r="T56" i="1"/>
  <c r="T103" i="1"/>
  <c r="H123" i="1"/>
  <c r="V12" i="1" l="1"/>
  <c r="X5" i="1"/>
  <c r="Z12" i="1"/>
  <c r="Z5" i="1" s="1"/>
  <c r="V5" i="1"/>
  <c r="T12" i="1"/>
  <c r="T5" i="1" s="1"/>
  <c r="R5" i="1"/>
  <c r="P12" i="1"/>
  <c r="P5" i="1" s="1"/>
  <c r="AB5" i="1"/>
  <c r="L112" i="1"/>
  <c r="AG113" i="1"/>
  <c r="H104" i="1"/>
  <c r="J103" i="1"/>
  <c r="H103" i="1" s="1"/>
  <c r="L13" i="1"/>
  <c r="J112" i="1"/>
  <c r="AG56" i="1"/>
  <c r="AG103" i="1"/>
  <c r="AG15" i="1"/>
  <c r="J12" i="1"/>
  <c r="H12" i="1" s="1"/>
  <c r="L6" i="1"/>
  <c r="AG7" i="1"/>
  <c r="L130" i="1"/>
  <c r="AG130" i="1" s="1"/>
  <c r="AG131" i="1"/>
  <c r="AD6" i="1"/>
  <c r="AF112" i="1"/>
  <c r="Z14" i="1"/>
  <c r="AG14" i="1" s="1"/>
  <c r="H112" i="1"/>
  <c r="H40" i="1"/>
  <c r="H7" i="1"/>
  <c r="H131" i="1"/>
  <c r="H130" i="1"/>
  <c r="AG13" i="1" l="1"/>
  <c r="AG138" i="1" s="1"/>
  <c r="L12" i="1"/>
  <c r="AG12" i="1" s="1"/>
  <c r="L5" i="1"/>
  <c r="J5" i="1"/>
  <c r="H5" i="1" s="1"/>
  <c r="AG112" i="1"/>
  <c r="AG6" i="1"/>
  <c r="AD5" i="1"/>
  <c r="AF5" i="1"/>
  <c r="H15" i="1"/>
  <c r="AG5" i="1" l="1"/>
  <c r="H13" i="1"/>
</calcChain>
</file>

<file path=xl/sharedStrings.xml><?xml version="1.0" encoding="utf-8"?>
<sst xmlns="http://schemas.openxmlformats.org/spreadsheetml/2006/main" count="1181" uniqueCount="192">
  <si>
    <t xml:space="preserve">โครงการและงบประมาณรายจ่ายประจำปีงบประมาณ พ.ศ. 2569  (โครงการตามตัวชี้วัด) </t>
  </si>
  <si>
    <t xml:space="preserve"> แผนงาน - ผลผลิต/โครงการ 
- กิจกรรม - โครงการ</t>
  </si>
  <si>
    <t>หน่วย</t>
  </si>
  <si>
    <t>ปริมาณ</t>
  </si>
  <si>
    <t>งบประมาณ</t>
  </si>
  <si>
    <t>อ.เมือง</t>
  </si>
  <si>
    <t>อ.สามโคก</t>
  </si>
  <si>
    <t>อ.ลาดหลุมแก้ว</t>
  </si>
  <si>
    <t>อ.คลองหลวง</t>
  </si>
  <si>
    <t>อ.ธัญบุรี</t>
  </si>
  <si>
    <t>อ.ลำลูกกา</t>
  </si>
  <si>
    <t>อ.หนองเสือ</t>
  </si>
  <si>
    <t>ยุทธศาสตร์</t>
  </si>
  <si>
    <t>อารักขา</t>
  </si>
  <si>
    <t>ผลิต</t>
  </si>
  <si>
    <t>พัฒนาเกษตรกร</t>
  </si>
  <si>
    <t>นับ</t>
  </si>
  <si>
    <t>งาน</t>
  </si>
  <si>
    <t>(บาท)</t>
  </si>
  <si>
    <t>เงิน</t>
  </si>
  <si>
    <t>รวมทั้งสิ้น</t>
  </si>
  <si>
    <t>ราย</t>
  </si>
  <si>
    <t>แผนงานยุทธศาสตร์การเกษตรสร้างมูลค่า</t>
  </si>
  <si>
    <t>โครงการส่งเสริมและพัฒนาสินค้าเกษตรชีวภาพเพื่อเข้าสู่ห่วงโซ่อุปทานเศรษฐกิจชีวภาพ</t>
  </si>
  <si>
    <t>1.1</t>
  </si>
  <si>
    <t>1)</t>
  </si>
  <si>
    <t>2)</t>
  </si>
  <si>
    <t>1.2</t>
  </si>
  <si>
    <t>พัฒนาศักยภาพของเกษตรกรผู้ผลิตสมุนไพร</t>
  </si>
  <si>
    <t>1.3</t>
  </si>
  <si>
    <t>กลุ่ม</t>
  </si>
  <si>
    <t>โครงการ</t>
  </si>
  <si>
    <t>โครงการระบบส่งเสริมเกษตรแบบแปลงใหญ่เพื่อปรับเพิ่มผลิตภาพการผลิต</t>
  </si>
  <si>
    <t xml:space="preserve">จัดเวทีวิเคราะห์ประเมินศักยภาพ 5 ด้าน </t>
  </si>
  <si>
    <t>แปลง</t>
  </si>
  <si>
    <t>จัดเวทีแห่งการเรียนรู้</t>
  </si>
  <si>
    <t>การบริหารจัดการโครงการ</t>
  </si>
  <si>
    <t>จัดประชุมเชื่อมโยงการดำเนินงานคณะกรรมการเครือข่ายแปลงใหญ่ และ ศพก.</t>
  </si>
  <si>
    <t>1.1)</t>
  </si>
  <si>
    <t>จังหวัด</t>
  </si>
  <si>
    <t>1.2)</t>
  </si>
  <si>
    <t>ครั้ง</t>
  </si>
  <si>
    <t>การติดตามและประเมินผลโครงการ</t>
  </si>
  <si>
    <t>2.1)</t>
  </si>
  <si>
    <t>การติดตามและประเมินผลโครงการระดับจังหวัด</t>
  </si>
  <si>
    <t>2.2)</t>
  </si>
  <si>
    <t>การติดตามและประเมินผลโครงการระดับอำเภอ</t>
  </si>
  <si>
    <t>กิจกรรมพัฒนาคุณภาพมาตรฐานสินค้าเกษตรในแปลงใหญ่</t>
  </si>
  <si>
    <t>2.1</t>
  </si>
  <si>
    <t>ยกระดับการผลิตและคุณภาพผลผลิตสินค้าเกษตรสู่มาตรฐาน GAP</t>
  </si>
  <si>
    <t>โครงการทะเบียนเกษตรกรและบริหารจัดการสารสนเทศการเกษตรด้านพืช</t>
  </si>
  <si>
    <t>กิจกรรมขึ้นทะเบียนและปรับปรุงทะเบียนเกษตรกรและบริหารจัดการสารสนเทศการเกษตรด้านพืช</t>
  </si>
  <si>
    <t>ปรับปรุงข้อมูลทะเบียนเกษตรกรให้เป็นปัจจุบัน</t>
  </si>
  <si>
    <t>ติดตามการจัดเก็บและปรับปรุงข้อมูลทะเบียนเกษตรกรให้เป็นปัจจุบัน</t>
  </si>
  <si>
    <t>ครัวเรือน</t>
  </si>
  <si>
    <t>กิจกรรมประยุกต์ใช้เทคโนโลยีภูมิสารสนเทศเพื่อเพิ่มประสิทธิภาพการพยากรณ์ผลผลิตสินค้าเกษตร</t>
  </si>
  <si>
    <t>การจัดทำผังแปลงเกษตรกรรมดิจิทัล</t>
  </si>
  <si>
    <t>-</t>
  </si>
  <si>
    <t xml:space="preserve"> โครงการส่งเสริมการขยายผลเทคโนโลยีและนวัตกรรมเกษตรที่เหมาะสมเชิงพื้นที่</t>
  </si>
  <si>
    <t>การบันทึกข้อมูล วิเคราะห์ผลที่เกิดขึ้น และติดตามผล</t>
  </si>
  <si>
    <t>แผนงานพื้นฐานด้านการสร้างความสามารถในการแข่งขัน</t>
  </si>
  <si>
    <t xml:space="preserve"> โครงการพัฒนาอาสาสมัครเกษตรหมู่บ้าน (อกม.)</t>
  </si>
  <si>
    <t xml:space="preserve"> กิจกรรมการพัฒนาเกษตรกร</t>
  </si>
  <si>
    <t>พัฒนาอาสาสมัครเกษตรหมู่บ้าน</t>
  </si>
  <si>
    <t xml:space="preserve">แผนงานยุทธศาสตร์พัฒนาและส่งเสริมเศรษฐกิจฐานราก </t>
  </si>
  <si>
    <t>1.1.1</t>
  </si>
  <si>
    <t xml:space="preserve">1) </t>
  </si>
  <si>
    <t>โครงการพัฒนาทักษะและแนวคิดผู้ประกอบการธุรกิจเกษตร(เกษตรกรปราดเปรื่อง (Smart Farmer))</t>
  </si>
  <si>
    <t>กิจกรรมพัฒนาเกษตรกรปราดเปรื่องและเกษตรกรรุ่นใหม่ (Smart Farmer &amp; Young Smart Farmer)</t>
  </si>
  <si>
    <t xml:space="preserve">การพัฒนาเกษตรกรปราดเปรื่อง (Smart Farmer) </t>
  </si>
  <si>
    <t xml:space="preserve"> 1)</t>
  </si>
  <si>
    <t>1.2.1</t>
  </si>
  <si>
    <t>โครงการศูนย์เรียนรู้การเพิ่มประสิทธิภาพการผลิตสินค้าเกษตร</t>
  </si>
  <si>
    <t>กิจกรรมศูนย์เรียนรู้การเพิ่มประสิทธิภาพการผลิตสินค้าเกษตร</t>
  </si>
  <si>
    <t>ติดตามและรายงานผลการดำเนินงาน ศพก.</t>
  </si>
  <si>
    <t>อำเภอ</t>
  </si>
  <si>
    <t>โครงการพัฒนาเกษตรกรเพื่อให้บริการทางการเกษตร</t>
  </si>
  <si>
    <t>กิจกรรม พัฒนาเกษตรกรเพื่อให้บริการทางการเกาตร</t>
  </si>
  <si>
    <t>ติดตามความก้าวหน้าการดำเนินงานโครงการฯ เพื่อสรุปผลการดำเนินงาน</t>
  </si>
  <si>
    <t>โครงการส่งเสริมการเกษตรที่เป็นมิตรกับสิ่งแวดล้อม</t>
  </si>
  <si>
    <t>แผนงานยุทธศาสตร์จัดการมลพิษและสิ่งแวดล้อม</t>
  </si>
  <si>
    <t>กิจกรรมส่งเสริมการเกษตรที่เป็นมิตรกับสิ่งแวดล้อม</t>
  </si>
  <si>
    <t>บริหารจัดการโครงการ</t>
  </si>
  <si>
    <t>ประชุม ติดตาม นิเทศ สรุป ประเมินผล จัดทำรายงานและให้คำแนะนำ</t>
  </si>
  <si>
    <t>แผนงานยุทธศาสตร์เสริมสร้างพลังทางสังคม</t>
  </si>
  <si>
    <t>โครงการคลินิกเกษตรเคลื่อนที่ในพระราชานุเคราะห์ สมเด็จพระบรมโอรสาธิราช ฯ สยามมกุฎราชกุมาร</t>
  </si>
  <si>
    <t>กิจกรรม ส่งเสริมการดำเนินงานโครงการอันเนื่องมาจากพระราชดำริ</t>
  </si>
  <si>
    <t>การดำเนินการคลินิกเกษตรเคลื่อนที่</t>
  </si>
  <si>
    <t>โครงการเกษตรเพื่ออาหารกลางวัน</t>
  </si>
  <si>
    <t>โครงการส่งเสริมการจัดการสุขภาพพืชเพื่อเพิ่มประสิทธิภาพการผลิตสินค้าเกษตร</t>
  </si>
  <si>
    <t>เฝ้าระวังและเตรียมความพร้อมรับมือสถานการณ์การระบาดศัตรูพืชเชิงรุก</t>
  </si>
  <si>
    <t>สำรวจติดตามสถานการณ์การระบาดของศัตรูพืชและการแจ้งเตือน</t>
  </si>
  <si>
    <t>สุ่มสำรวจเพื่อประเมินความหนาแน่นของพื้นที่ระบาดศัตรูพืชระดับพื้นที่ (ด้วยวิธีเร่งด่วน RRA)</t>
  </si>
  <si>
    <t>ควบคุม ป้องกัน และเตรียมความพร้อมรับมือสถานการณ์การระบาดศัตรูพืช</t>
  </si>
  <si>
    <t>ผลิตขยายเชื้อราควบคุมศัตรูพืชและเตรียมการเผชิญเหตุภัยพิบัติธรรมชาติและศัตรูพืชระบาดชนิดพร้อมใช้</t>
  </si>
  <si>
    <t>พัฒนาเครือข่ายความรู้และบริการด้านการจัดการสุขภาพพืช</t>
  </si>
  <si>
    <t>พัฒนาศักยภาพการดำเนินงานอารักขาพืชและดินปุ๋ย</t>
  </si>
  <si>
    <t>พัฒนาเกษตรกรตามกระบวนการโรงเรียนเกษตรกรตามพระราชดำริ</t>
  </si>
  <si>
    <t>ถ่ายทอดความรู้ให้กับเกษตรกรตามกระบวนการโรงเรียนเกษตรกรตามพระราชดำริในพืชมูลค่าสูง</t>
  </si>
  <si>
    <t>2.2</t>
  </si>
  <si>
    <t>สนับสนุนการจัดการดินและการใช้ปุ๋ยอย่างมีประสิทธิภาพ</t>
  </si>
  <si>
    <t>ติดตาม ประเมิน และรองรับการเผชิญเหตุสถานการณ์การระบาดของศัตรูพืช</t>
  </si>
  <si>
    <t xml:space="preserve">สนับสนุนการวินิจฉัยและการจัดการศัตรูพืช </t>
  </si>
  <si>
    <t>3.1</t>
  </si>
  <si>
    <t>ไร่</t>
  </si>
  <si>
    <t>ศูนย์</t>
  </si>
  <si>
    <t>โครงการส่งเสริมและพัฒนาผู้ประกอบการวิสาหกิจชุมชน</t>
  </si>
  <si>
    <t>กิจกรรมส่งเสริมและพัฒนาผู้ประกอบการวิสาหกิจชุมชน</t>
  </si>
  <si>
    <t>พัฒนาศักยภาพวิสาหกิจชุมชน</t>
  </si>
  <si>
    <t>พัฒนาทักษะกรรมการบริหารกิจการวิสาหกิจชุมชน</t>
  </si>
  <si>
    <t>สนับสนุนการดำเนินงานตามพระราชบัญญัติส่งเสริมวิสาหกิจชุมชน พ.ศ.2548</t>
  </si>
  <si>
    <t xml:space="preserve">ประชุมคณะอนุกรรมการส่งเสริมวิสาหกิจชุมชนจังหวัด คณะกรรมการสรรหากรรมการผู้แทนวิสาหกิจชุมชนจังหวัด หรือคณะทำงานที่แต่งตั้ง </t>
  </si>
  <si>
    <t>โดยคณะกรรมการส่งเสริมวิสาหกิจชุมชนจังหวัด</t>
  </si>
  <si>
    <t>3)</t>
  </si>
  <si>
    <t>แห่ง</t>
  </si>
  <si>
    <t>โครงการส่งเสริมและพัฒนาเพื่อเข้าสู่ห่วงโซ่อุปทานและบริการมูลค่าสูง</t>
  </si>
  <si>
    <t xml:space="preserve"> กิจกรรมส่งเสริมและพัฒนาเพื่อเข้าสู่ห่วงโซ่อุปทานและบริการมูลค่าสูง</t>
  </si>
  <si>
    <t>แปลงใหญ่กล้วยหอมทองตำบลนพรัตน์ อำเภอหนองเสือ จังหวัดปทุมธานี</t>
  </si>
  <si>
    <t>แปลงใหญ่หมากเหลืองตำบลบึงทองหลาง อำเภอลำลูกกา จังหวัดปทุมธานี</t>
  </si>
  <si>
    <t>จัดทำแปลงต้นแบบทดสอบ</t>
  </si>
  <si>
    <t>บริหารจัดการแปลง</t>
  </si>
  <si>
    <t>ติดตาม ให้คำแนะนำ จัดเก็บข้อมูล ประเมินผล และรายงานผลการดำเนินงานของอำเภอและจังหวัด</t>
  </si>
  <si>
    <t>วิสาหกิจชุมชนขนมไทย หมู่ 6 ตำบลคลองควาย อำเภอสามโคก จังหวัดปทุมธานี</t>
  </si>
  <si>
    <t>ติดตาม เก็บข้อมูล และประเมินผลการดำเนินโครงการของอำเภอและจังหวัด</t>
  </si>
  <si>
    <t>Smart Farmer นางสาวกาญจนาทอง แซ่เอี๊ยว อำเภอสามโคก จังหวัดปทุมธานี</t>
  </si>
  <si>
    <t>กิจกรรมส่งเสริมการจัดการสุขภาพพืชเพื่อเพิ่มประสิทธิภาพการผลิตสินค้าเกษตร</t>
  </si>
  <si>
    <t>ขับเคลื่อนงานอาสาสมัครเกษตร</t>
  </si>
  <si>
    <t>ประชุมคณะกรรมการบริหารงานอาสาสมัครเกษตรจังหวัด</t>
  </si>
  <si>
    <t>ครั้งที่ 2</t>
  </si>
  <si>
    <t>คน</t>
  </si>
  <si>
    <t xml:space="preserve"> สนับสนุนการสำรวจติดตามสถานการณ์ศัตรูพืชในพื้นที่เสี่ยงที่ปลูกพืชเศรษฐกิจ</t>
  </si>
  <si>
    <t xml:space="preserve"> ประเมินความหนาแน่นและการจัดการเพื่อลดผลกระทบทางเศรษฐกิจจากการระบาดศัตรูพืช</t>
  </si>
  <si>
    <t>1.3.1</t>
  </si>
  <si>
    <t>ผลิตชีวภัณฑ์ชนิดพร้อมใช้ สนับสนุนลงพื้นที่เสี่ยง พื้นที่ระบาดและการให้บริการเกษตรกร</t>
  </si>
  <si>
    <t>2.1.1</t>
  </si>
  <si>
    <t>2.2.1</t>
  </si>
  <si>
    <t>สนับสนุนการจัดทำแปลงเรียนรู้ด้านการจัดการดินและการใช้ปุ๋ยเฉพาะด้าน</t>
  </si>
  <si>
    <t>2.2.2</t>
  </si>
  <si>
    <t xml:space="preserve">พัฒนา ศดปช. One Stop Service สู่ Service Provider ดินปุ๋ยชุมชน </t>
  </si>
  <si>
    <t>2.3</t>
  </si>
  <si>
    <t>สร้างความเข้มแข็งการดำเนินงานคลินิกพืช</t>
  </si>
  <si>
    <t>2.3.1</t>
  </si>
  <si>
    <t>เพิ่มสมรรถนะของหมอพืชชุมชน</t>
  </si>
  <si>
    <t>2.3.2</t>
  </si>
  <si>
    <t>สนับสนุนการสร้างความเข้มแข็งให้กับการบริการคลินิกพืช</t>
  </si>
  <si>
    <t>กิจกรรมส่งเสริมและพัฒนาการผลิตสินค้าสมุนไพรชีวภาพ</t>
  </si>
  <si>
    <t>1</t>
  </si>
  <si>
    <t xml:space="preserve">พัฒนากลุ่มเกษตรกรที่เข้าร่วมโครงการ </t>
  </si>
  <si>
    <t>จัดประชุมเชื่อมโยงการดำเนินงานคณะกรรมการเครือข่ายแปลงใหญ่ และ ศพก. ระดับจังหวัด (ครั้งที่ 2)</t>
  </si>
  <si>
    <t>จัดประชุมเชื่อมโยงการดำเนินงานคณะกรรมการเครือข่ายแปลงใหญ่ และ ศพก. ระดับอำเภอ (ครั้งที่ 2)</t>
  </si>
  <si>
    <t>ติดตามให้คำปรึกษาแนะนำและตรวจประเมินแปลงเบื้องต้น  จำนวน 7 ราย/แปลง (1 วัน)</t>
  </si>
  <si>
    <r>
      <t xml:space="preserve">จัดเก็บ รวบรวม และประมวลผลข้อมูล ครั้งที่ 2 (เป้าหมายเกษตรกร อ.ธัญบุรี จำนวน 1 แปลง ๆ ละ 30 ราย) </t>
    </r>
    <r>
      <rPr>
        <sz val="14"/>
        <color rgb="FFFF0000"/>
        <rFont val="TH Sarabun New"/>
        <family val="2"/>
      </rPr>
      <t>*ไม่ใช้งบประมาณ</t>
    </r>
  </si>
  <si>
    <t>ราย/แปลง</t>
  </si>
  <si>
    <t>จัดทำป้ายประชาสัมพันธ์รณรงค์การขึ้นทะเบียนและปรับปรุงทะเบียนเกษตรกร</t>
  </si>
  <si>
    <t>การสร้างการรับรู้ อบรมทีมพี่เลี้ยงการใช้เทคโนโลยีในการขึ้นทะเบียน</t>
  </si>
  <si>
    <t>ป้าย</t>
  </si>
  <si>
    <t>กิจกรรมส่งเสริมการขยายผลเทคโนโลยีและนวัตกรรมเกษตรที่เหมาะสมเชิงพื้นที่</t>
  </si>
  <si>
    <t>การขยายผลเทคโนโลยี นวัตกรรมเกษตรที่เหมาะสมกับพื้นที่</t>
  </si>
  <si>
    <t xml:space="preserve">การจัดเวทีถ่ายทอดเทคโนโลยี นวัตกรรมเกษตรที่เหมาะสมกับพื้นที่สู่เกษตรกรดำเนินการเชิงพื้นที่ </t>
  </si>
  <si>
    <t>ครั้งที่ 2 สร้างความร่วมมือจากหน่วยงานภาคีเครือข่าย ระหว่างหน่วยงานภาครัฐ ภาคเอกชน และเกษตรกร</t>
  </si>
  <si>
    <t>ครั้งที่ 3 เพื่อสรุป คืนข้อมูลสู่พื้นที่ และวางแผนการพัฒนาต่อ</t>
  </si>
  <si>
    <t>1) สนับสนุนการยกระดับศักยภาพวิสาหกิจชุมชน</t>
  </si>
  <si>
    <t>2</t>
  </si>
  <si>
    <t>พัฒนาการสร้างมูลค่าเพิ่ม การตลาดและการประชาสัมพันธ์</t>
  </si>
  <si>
    <t>1.1.1) การพัฒนาผลิตภัณฑ์แปรรูปและบรรจุภัณฑ์</t>
  </si>
  <si>
    <t>- อบรมเชิงปฏิบัติการ เกี่ยวกับการจักสานจากเส้นใยกล้วยเพื่อผลิตถุงรักษ์โลกและของใช้ในครัวเรือน</t>
  </si>
  <si>
    <t>- สนับสนุนวัสดุอุปกรณ์ในการอบรมฝึกปฏิบัติ</t>
  </si>
  <si>
    <t xml:space="preserve"> 1.2.1) ติดตาม และประเมินผลการดำเนินโครงการ ของอำเภอและจังหวัด</t>
  </si>
  <si>
    <t>2.1.1) การเพิ่มประสิทธิภาพการผลิตเมล็ดพันธุ์</t>
  </si>
  <si>
    <t>2.1.2)  ถ่ายทอดความรู้/เทคโนโลยี ณ แปลงต้นแบบ เพื่อขยายผลองค์ความรู้เทคโนโลยีการผลิต</t>
  </si>
  <si>
    <t>3</t>
  </si>
  <si>
    <t>พัฒนาผลิตภัณฑ์และ/หรือบรรจุภัณฑ์เพื่อเพิ่มมูลค่าให้สูงขึ้น</t>
  </si>
  <si>
    <t>4</t>
  </si>
  <si>
    <t xml:space="preserve"> การเพิ่มประสิทธิภาพการผลิตผักกาดหอม</t>
  </si>
  <si>
    <t xml:space="preserve"> ส่งเสริมศักยภาพด้านการตลาดและบรรจุภัณฑ์</t>
  </si>
  <si>
    <t xml:space="preserve">  ติดตาม เก็บข้อมูล และประเมินผลการดำเนินโครงการของอำเภอและจังหวัด</t>
  </si>
  <si>
    <t>ผลิตภัณฑ์</t>
  </si>
  <si>
    <t>จัดคลินิกเกษตรเคลื่อนที่ ไตรมาส 3</t>
  </si>
  <si>
    <t>สนับสนุนการปฏิบัติงานของเจ้าหน้าที่</t>
  </si>
  <si>
    <t>เสริมสร้างศักยภาพเกษตรกรผู้นำ ครั้งที่ 3</t>
  </si>
  <si>
    <t>การจัดเก็บข้อมูลการบริหารจัดการแปลง Smart Farmer Model</t>
  </si>
  <si>
    <t>“Green Gain Day” สร้างการเรียนรู้และสร้างแรงจูงใจ “ไม่เผาแต่ได้รายได้”</t>
  </si>
  <si>
    <t>ปริมาณงาน</t>
  </si>
  <si>
    <t>2.2.3</t>
  </si>
  <si>
    <t>การถ่ายทอดความรู้ให้แก่เกษตรกร (แปลงปีที่ 3) กิจกรรมสนับสนุนวัสดุการเกษตรเพื่อพัฒนาการผลิต จำนวน 1 แปลง</t>
  </si>
  <si>
    <t>สนับสนุนการขับเคลื่อนศูนย์จัดการดินปุ๋ยชุมชน (ศดปช.) สู่ Service Provider ดินปุ๋ยชุมชน</t>
  </si>
  <si>
    <t xml:space="preserve">ครั้งที่ 2 </t>
  </si>
  <si>
    <t>กิจกรรมระบบส่งเสริมเกษตรแบบแปลงใหญ่เพื่อปรับเพิ่มผลิตภาพการผลิต</t>
  </si>
  <si>
    <t xml:space="preserve"> เสริมสร้างศักยภาพ Smart Farmer ต้นแบบ เพื่อขยายผลการพัฒนา </t>
  </si>
  <si>
    <t>การบริหารจัดการเพื่อขับเคลื่อนการดำเนินงาน</t>
  </si>
  <si>
    <t>ประชุมคณะกรรมการเครือข่าย ศพก. และแปลงใหญ่ ระดับจังหวัด</t>
  </si>
  <si>
    <t>ประชุมคณะกรรมการเครือข่าย ศพก. และแปลงใหญ่ ระดับอำเภอ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</si>
</sst>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_(* #,##0_);_(* \(#,##0\);_(* &quot;-&quot;??_);_(@_)"/>
    <numFmt numFmtId="189" formatCode="_-* #,##0_-;\-* #,##0_-;_-* &quot;-&quot;??_-;_-@"/>
    <numFmt numFmtId="190" formatCode="0.0"/>
    <numFmt numFmtId="191" formatCode="_-* #,##0_-;\-* #,##0_-;_-* &quot;-&quot;??_-;_-@_-"/>
  </numFmts>
  <fonts count="20">
    <font>
      <sz val="10"/>
      <color rgb="FF000000"/>
      <name val="Calibri"/>
      <scheme val="minor"/>
    </font>
    <font>
      <sz val="14"/>
      <color theme="1"/>
      <name val="Sarabun"/>
    </font>
    <font>
      <sz val="14"/>
      <color rgb="FFFF0000"/>
      <name val="Sarabun"/>
    </font>
    <font>
      <b/>
      <sz val="16"/>
      <color theme="1"/>
      <name val="TH Sarabun New"/>
      <family val="2"/>
    </font>
    <font>
      <sz val="10"/>
      <color rgb="FF000000"/>
      <name val="TH Sarabun New"/>
      <family val="2"/>
    </font>
    <font>
      <b/>
      <sz val="14"/>
      <color theme="1"/>
      <name val="TH Sarabun New"/>
      <family val="2"/>
    </font>
    <font>
      <sz val="10"/>
      <name val="TH Sarabun New"/>
      <family val="2"/>
    </font>
    <font>
      <b/>
      <sz val="14"/>
      <color rgb="FFFF0000"/>
      <name val="TH Sarabun New"/>
      <family val="2"/>
    </font>
    <font>
      <b/>
      <sz val="14"/>
      <color rgb="FFFF00FF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u/>
      <sz val="14"/>
      <color theme="1"/>
      <name val="TH Sarabun New"/>
      <family val="2"/>
    </font>
    <font>
      <u/>
      <sz val="14"/>
      <color theme="1"/>
      <name val="TH Sarabun New"/>
      <family val="2"/>
    </font>
    <font>
      <sz val="14"/>
      <name val="TH Sarabun New"/>
      <family val="2"/>
    </font>
    <font>
      <sz val="10"/>
      <color rgb="FF000000"/>
      <name val="Calibri"/>
      <scheme val="minor"/>
    </font>
    <font>
      <sz val="10"/>
      <name val="Arial"/>
      <family val="2"/>
    </font>
    <font>
      <b/>
      <sz val="14"/>
      <name val="TH Sarabun New"/>
      <family val="2"/>
    </font>
    <font>
      <sz val="14"/>
      <name val="Cordia New"/>
      <family val="2"/>
    </font>
    <font>
      <sz val="8"/>
      <name val="Calibri"/>
      <scheme val="minor"/>
    </font>
    <font>
      <sz val="14"/>
      <color rgb="FF000000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F7CAAC"/>
        <bgColor rgb="FFF7CAAC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7CAAC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theme="0"/>
        <bgColor rgb="FFFFCCFF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00B050"/>
      </patternFill>
    </fill>
    <fill>
      <patternFill patternType="solid">
        <fgColor theme="9" tint="0.79998168889431442"/>
        <bgColor rgb="FFE2EFD9"/>
      </patternFill>
    </fill>
  </fills>
  <borders count="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hair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14" fillId="0" borderId="0" applyFont="0" applyFill="0" applyBorder="0" applyAlignment="0" applyProtection="0"/>
    <xf numFmtId="0" fontId="15" fillId="0" borderId="0"/>
    <xf numFmtId="0" fontId="17" fillId="0" borderId="0"/>
  </cellStyleXfs>
  <cellXfs count="349">
    <xf numFmtId="0" fontId="0" fillId="0" borderId="0" xfId="0"/>
    <xf numFmtId="0" fontId="1" fillId="0" borderId="0" xfId="0" applyFont="1"/>
    <xf numFmtId="0" fontId="2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188" fontId="5" fillId="2" borderId="6" xfId="0" applyNumberFormat="1" applyFont="1" applyFill="1" applyBorder="1" applyAlignment="1">
      <alignment horizontal="center" vertical="top" wrapText="1"/>
    </xf>
    <xf numFmtId="188" fontId="5" fillId="2" borderId="5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 wrapText="1"/>
    </xf>
    <xf numFmtId="188" fontId="5" fillId="2" borderId="14" xfId="0" applyNumberFormat="1" applyFont="1" applyFill="1" applyBorder="1" applyAlignment="1">
      <alignment horizontal="center" vertical="top" wrapText="1"/>
    </xf>
    <xf numFmtId="188" fontId="5" fillId="2" borderId="15" xfId="0" applyNumberFormat="1" applyFont="1" applyFill="1" applyBorder="1" applyAlignment="1">
      <alignment horizontal="center" vertical="top" wrapText="1"/>
    </xf>
    <xf numFmtId="188" fontId="7" fillId="2" borderId="16" xfId="0" applyNumberFormat="1" applyFont="1" applyFill="1" applyBorder="1" applyAlignment="1">
      <alignment horizontal="center" vertical="top" wrapText="1"/>
    </xf>
    <xf numFmtId="188" fontId="7" fillId="2" borderId="17" xfId="0" applyNumberFormat="1" applyFont="1" applyFill="1" applyBorder="1" applyAlignment="1">
      <alignment horizontal="center" vertical="top" wrapText="1"/>
    </xf>
    <xf numFmtId="188" fontId="5" fillId="2" borderId="16" xfId="0" applyNumberFormat="1" applyFont="1" applyFill="1" applyBorder="1" applyAlignment="1">
      <alignment horizontal="center"/>
    </xf>
    <xf numFmtId="188" fontId="5" fillId="2" borderId="17" xfId="0" applyNumberFormat="1" applyFont="1" applyFill="1" applyBorder="1" applyAlignment="1">
      <alignment horizontal="center"/>
    </xf>
    <xf numFmtId="49" fontId="5" fillId="3" borderId="18" xfId="0" applyNumberFormat="1" applyFont="1" applyFill="1" applyBorder="1" applyAlignment="1">
      <alignment horizontal="left" vertical="center"/>
    </xf>
    <xf numFmtId="49" fontId="5" fillId="3" borderId="19" xfId="0" applyNumberFormat="1" applyFont="1" applyFill="1" applyBorder="1" applyAlignment="1">
      <alignment horizontal="left" vertical="center"/>
    </xf>
    <xf numFmtId="49" fontId="5" fillId="3" borderId="19" xfId="0" applyNumberFormat="1" applyFont="1" applyFill="1" applyBorder="1" applyAlignment="1">
      <alignment horizontal="center" vertical="center"/>
    </xf>
    <xf numFmtId="189" fontId="5" fillId="3" borderId="15" xfId="0" applyNumberFormat="1" applyFont="1" applyFill="1" applyBorder="1"/>
    <xf numFmtId="189" fontId="7" fillId="3" borderId="16" xfId="0" applyNumberFormat="1" applyFont="1" applyFill="1" applyBorder="1"/>
    <xf numFmtId="189" fontId="7" fillId="3" borderId="17" xfId="0" applyNumberFormat="1" applyFont="1" applyFill="1" applyBorder="1"/>
    <xf numFmtId="189" fontId="8" fillId="3" borderId="16" xfId="0" applyNumberFormat="1" applyFont="1" applyFill="1" applyBorder="1"/>
    <xf numFmtId="189" fontId="8" fillId="3" borderId="17" xfId="0" applyNumberFormat="1" applyFont="1" applyFill="1" applyBorder="1"/>
    <xf numFmtId="0" fontId="5" fillId="4" borderId="21" xfId="0" applyFont="1" applyFill="1" applyBorder="1" applyAlignment="1">
      <alignment horizontal="center" vertical="top"/>
    </xf>
    <xf numFmtId="188" fontId="5" fillId="4" borderId="21" xfId="0" applyNumberFormat="1" applyFont="1" applyFill="1" applyBorder="1" applyAlignment="1">
      <alignment horizontal="right" vertical="top" shrinkToFit="1"/>
    </xf>
    <xf numFmtId="188" fontId="5" fillId="4" borderId="15" xfId="0" applyNumberFormat="1" applyFont="1" applyFill="1" applyBorder="1" applyAlignment="1">
      <alignment horizontal="right" vertical="top" shrinkToFit="1"/>
    </xf>
    <xf numFmtId="188" fontId="7" fillId="4" borderId="16" xfId="0" applyNumberFormat="1" applyFont="1" applyFill="1" applyBorder="1" applyAlignment="1">
      <alignment horizontal="right" vertical="top" shrinkToFit="1"/>
    </xf>
    <xf numFmtId="189" fontId="5" fillId="4" borderId="16" xfId="0" applyNumberFormat="1" applyFont="1" applyFill="1" applyBorder="1" applyAlignment="1">
      <alignment shrinkToFit="1"/>
    </xf>
    <xf numFmtId="0" fontId="5" fillId="5" borderId="21" xfId="0" applyFont="1" applyFill="1" applyBorder="1" applyAlignment="1">
      <alignment horizontal="center" vertical="top"/>
    </xf>
    <xf numFmtId="188" fontId="5" fillId="5" borderId="21" xfId="0" applyNumberFormat="1" applyFont="1" applyFill="1" applyBorder="1" applyAlignment="1">
      <alignment horizontal="right" vertical="top" shrinkToFit="1"/>
    </xf>
    <xf numFmtId="188" fontId="5" fillId="5" borderId="15" xfId="0" applyNumberFormat="1" applyFont="1" applyFill="1" applyBorder="1" applyAlignment="1">
      <alignment horizontal="right" vertical="top" shrinkToFit="1"/>
    </xf>
    <xf numFmtId="188" fontId="7" fillId="5" borderId="16" xfId="0" applyNumberFormat="1" applyFont="1" applyFill="1" applyBorder="1" applyAlignment="1">
      <alignment horizontal="right" vertical="top" shrinkToFit="1"/>
    </xf>
    <xf numFmtId="188" fontId="7" fillId="5" borderId="17" xfId="0" applyNumberFormat="1" applyFont="1" applyFill="1" applyBorder="1" applyAlignment="1">
      <alignment horizontal="right" vertical="top" shrinkToFit="1"/>
    </xf>
    <xf numFmtId="189" fontId="5" fillId="5" borderId="16" xfId="0" applyNumberFormat="1" applyFont="1" applyFill="1" applyBorder="1" applyAlignment="1">
      <alignment shrinkToFit="1"/>
    </xf>
    <xf numFmtId="189" fontId="5" fillId="5" borderId="17" xfId="0" applyNumberFormat="1" applyFont="1" applyFill="1" applyBorder="1" applyAlignment="1">
      <alignment shrinkToFit="1"/>
    </xf>
    <xf numFmtId="0" fontId="5" fillId="6" borderId="21" xfId="0" applyFont="1" applyFill="1" applyBorder="1" applyAlignment="1">
      <alignment horizontal="center" vertical="top"/>
    </xf>
    <xf numFmtId="188" fontId="5" fillId="6" borderId="21" xfId="0" applyNumberFormat="1" applyFont="1" applyFill="1" applyBorder="1" applyAlignment="1">
      <alignment horizontal="right" vertical="top" shrinkToFit="1"/>
    </xf>
    <xf numFmtId="188" fontId="5" fillId="6" borderId="15" xfId="0" applyNumberFormat="1" applyFont="1" applyFill="1" applyBorder="1" applyAlignment="1">
      <alignment horizontal="right" vertical="top" shrinkToFit="1"/>
    </xf>
    <xf numFmtId="188" fontId="7" fillId="6" borderId="16" xfId="0" applyNumberFormat="1" applyFont="1" applyFill="1" applyBorder="1" applyAlignment="1">
      <alignment horizontal="right" vertical="top" shrinkToFit="1"/>
    </xf>
    <xf numFmtId="188" fontId="7" fillId="6" borderId="17" xfId="0" applyNumberFormat="1" applyFont="1" applyFill="1" applyBorder="1" applyAlignment="1">
      <alignment horizontal="right" vertical="top" shrinkToFit="1"/>
    </xf>
    <xf numFmtId="189" fontId="5" fillId="6" borderId="16" xfId="0" applyNumberFormat="1" applyFont="1" applyFill="1" applyBorder="1" applyAlignment="1">
      <alignment shrinkToFit="1"/>
    </xf>
    <xf numFmtId="189" fontId="5" fillId="6" borderId="17" xfId="0" applyNumberFormat="1" applyFont="1" applyFill="1" applyBorder="1" applyAlignment="1">
      <alignment shrinkToFit="1"/>
    </xf>
    <xf numFmtId="0" fontId="9" fillId="0" borderId="22" xfId="0" applyFont="1" applyBorder="1" applyAlignment="1">
      <alignment horizontal="center"/>
    </xf>
    <xf numFmtId="49" fontId="9" fillId="0" borderId="0" xfId="0" applyNumberFormat="1" applyFont="1" applyAlignment="1">
      <alignment horizontal="right" vertical="top"/>
    </xf>
    <xf numFmtId="0" fontId="9" fillId="0" borderId="24" xfId="0" applyFont="1" applyBorder="1" applyAlignment="1">
      <alignment horizontal="center" vertical="top"/>
    </xf>
    <xf numFmtId="188" fontId="9" fillId="0" borderId="24" xfId="0" applyNumberFormat="1" applyFont="1" applyBorder="1" applyAlignment="1">
      <alignment horizontal="right" vertical="top" shrinkToFit="1"/>
    </xf>
    <xf numFmtId="188" fontId="9" fillId="0" borderId="23" xfId="0" applyNumberFormat="1" applyFont="1" applyBorder="1" applyAlignment="1">
      <alignment horizontal="right" vertical="top" shrinkToFit="1"/>
    </xf>
    <xf numFmtId="188" fontId="10" fillId="0" borderId="25" xfId="0" applyNumberFormat="1" applyFont="1" applyBorder="1" applyAlignment="1">
      <alignment horizontal="right" vertical="top" shrinkToFit="1"/>
    </xf>
    <xf numFmtId="188" fontId="10" fillId="0" borderId="26" xfId="0" applyNumberFormat="1" applyFont="1" applyBorder="1" applyAlignment="1">
      <alignment horizontal="right" vertical="top" shrinkToFit="1"/>
    </xf>
    <xf numFmtId="189" fontId="5" fillId="0" borderId="25" xfId="0" applyNumberFormat="1" applyFont="1" applyBorder="1" applyAlignment="1">
      <alignment shrinkToFit="1"/>
    </xf>
    <xf numFmtId="189" fontId="5" fillId="0" borderId="26" xfId="0" applyNumberFormat="1" applyFont="1" applyBorder="1" applyAlignment="1">
      <alignment shrinkToFit="1"/>
    </xf>
    <xf numFmtId="189" fontId="9" fillId="0" borderId="25" xfId="0" applyNumberFormat="1" applyFont="1" applyBorder="1" applyAlignment="1">
      <alignment shrinkToFit="1"/>
    </xf>
    <xf numFmtId="189" fontId="9" fillId="0" borderId="26" xfId="0" applyNumberFormat="1" applyFont="1" applyBorder="1" applyAlignment="1">
      <alignment shrinkToFit="1"/>
    </xf>
    <xf numFmtId="49" fontId="9" fillId="0" borderId="0" xfId="0" applyNumberFormat="1" applyFont="1" applyAlignment="1">
      <alignment horizontal="left" vertical="top"/>
    </xf>
    <xf numFmtId="0" fontId="9" fillId="0" borderId="24" xfId="0" applyFont="1" applyBorder="1" applyAlignment="1">
      <alignment horizontal="center" vertical="top" shrinkToFit="1"/>
    </xf>
    <xf numFmtId="49" fontId="9" fillId="0" borderId="23" xfId="0" applyNumberFormat="1" applyFont="1" applyBorder="1" applyAlignment="1">
      <alignment horizontal="left" vertical="top"/>
    </xf>
    <xf numFmtId="49" fontId="5" fillId="5" borderId="18" xfId="0" applyNumberFormat="1" applyFont="1" applyFill="1" applyBorder="1" applyAlignment="1">
      <alignment horizontal="left" vertical="top"/>
    </xf>
    <xf numFmtId="49" fontId="5" fillId="5" borderId="19" xfId="0" applyNumberFormat="1" applyFont="1" applyFill="1" applyBorder="1" applyAlignment="1">
      <alignment horizontal="left" vertical="top"/>
    </xf>
    <xf numFmtId="49" fontId="5" fillId="5" borderId="15" xfId="0" applyNumberFormat="1" applyFont="1" applyFill="1" applyBorder="1" applyAlignment="1">
      <alignment horizontal="left" vertical="top"/>
    </xf>
    <xf numFmtId="0" fontId="5" fillId="6" borderId="18" xfId="0" applyFont="1" applyFill="1" applyBorder="1" applyAlignment="1">
      <alignment horizontal="center"/>
    </xf>
    <xf numFmtId="0" fontId="9" fillId="0" borderId="0" xfId="0" applyFont="1"/>
    <xf numFmtId="0" fontId="11" fillId="0" borderId="22" xfId="0" applyFont="1" applyBorder="1" applyAlignment="1">
      <alignment horizontal="center"/>
    </xf>
    <xf numFmtId="49" fontId="11" fillId="0" borderId="0" xfId="0" applyNumberFormat="1" applyFont="1" applyAlignment="1">
      <alignment horizontal="right" vertical="top"/>
    </xf>
    <xf numFmtId="189" fontId="9" fillId="0" borderId="25" xfId="0" applyNumberFormat="1" applyFont="1" applyBorder="1" applyAlignment="1">
      <alignment vertical="top" shrinkToFit="1"/>
    </xf>
    <xf numFmtId="189" fontId="9" fillId="0" borderId="26" xfId="0" applyNumberFormat="1" applyFont="1" applyBorder="1" applyAlignment="1">
      <alignment vertical="top" shrinkToFit="1"/>
    </xf>
    <xf numFmtId="49" fontId="9" fillId="0" borderId="23" xfId="0" applyNumberFormat="1" applyFont="1" applyBorder="1" applyAlignment="1">
      <alignment vertical="top"/>
    </xf>
    <xf numFmtId="0" fontId="12" fillId="0" borderId="22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190" fontId="9" fillId="0" borderId="0" xfId="0" applyNumberFormat="1" applyFont="1" applyAlignment="1">
      <alignment horizontal="right" vertical="top" wrapText="1"/>
    </xf>
    <xf numFmtId="0" fontId="9" fillId="0" borderId="7" xfId="0" applyFont="1" applyBorder="1" applyAlignment="1">
      <alignment horizontal="center"/>
    </xf>
    <xf numFmtId="49" fontId="9" fillId="0" borderId="20" xfId="0" applyNumberFormat="1" applyFont="1" applyBorder="1" applyAlignment="1">
      <alignment horizontal="right" vertical="top"/>
    </xf>
    <xf numFmtId="0" fontId="9" fillId="0" borderId="21" xfId="0" applyFont="1" applyBorder="1" applyAlignment="1">
      <alignment horizontal="center" vertical="top"/>
    </xf>
    <xf numFmtId="188" fontId="9" fillId="0" borderId="21" xfId="0" applyNumberFormat="1" applyFont="1" applyBorder="1" applyAlignment="1">
      <alignment horizontal="right" vertical="top" shrinkToFit="1"/>
    </xf>
    <xf numFmtId="188" fontId="9" fillId="0" borderId="8" xfId="0" applyNumberFormat="1" applyFont="1" applyBorder="1" applyAlignment="1">
      <alignment horizontal="right" vertical="top" shrinkToFit="1"/>
    </xf>
    <xf numFmtId="188" fontId="10" fillId="0" borderId="16" xfId="0" applyNumberFormat="1" applyFont="1" applyBorder="1" applyAlignment="1">
      <alignment horizontal="right" vertical="top" shrinkToFit="1"/>
    </xf>
    <xf numFmtId="188" fontId="10" fillId="0" borderId="17" xfId="0" applyNumberFormat="1" applyFont="1" applyBorder="1" applyAlignment="1">
      <alignment horizontal="right" vertical="top" shrinkToFit="1"/>
    </xf>
    <xf numFmtId="189" fontId="9" fillId="0" borderId="16" xfId="0" applyNumberFormat="1" applyFont="1" applyBorder="1" applyAlignment="1">
      <alignment shrinkToFit="1"/>
    </xf>
    <xf numFmtId="189" fontId="9" fillId="0" borderId="17" xfId="0" applyNumberFormat="1" applyFont="1" applyBorder="1" applyAlignment="1">
      <alignment shrinkToFit="1"/>
    </xf>
    <xf numFmtId="189" fontId="5" fillId="0" borderId="16" xfId="0" applyNumberFormat="1" applyFont="1" applyBorder="1" applyAlignment="1">
      <alignment shrinkToFit="1"/>
    </xf>
    <xf numFmtId="189" fontId="5" fillId="0" borderId="17" xfId="0" applyNumberFormat="1" applyFont="1" applyBorder="1" applyAlignment="1">
      <alignment shrinkToFit="1"/>
    </xf>
    <xf numFmtId="189" fontId="9" fillId="0" borderId="25" xfId="0" quotePrefix="1" applyNumberFormat="1" applyFont="1" applyBorder="1" applyAlignment="1">
      <alignment horizontal="right" shrinkToFit="1"/>
    </xf>
    <xf numFmtId="189" fontId="9" fillId="0" borderId="26" xfId="0" applyNumberFormat="1" applyFont="1" applyBorder="1" applyAlignment="1">
      <alignment horizontal="right" shrinkToFit="1"/>
    </xf>
    <xf numFmtId="189" fontId="9" fillId="0" borderId="25" xfId="0" applyNumberFormat="1" applyFont="1" applyBorder="1" applyAlignment="1">
      <alignment horizontal="right" shrinkToFit="1"/>
    </xf>
    <xf numFmtId="188" fontId="10" fillId="0" borderId="22" xfId="0" applyNumberFormat="1" applyFont="1" applyBorder="1" applyAlignment="1">
      <alignment horizontal="right" vertical="top" shrinkToFit="1"/>
    </xf>
    <xf numFmtId="0" fontId="5" fillId="4" borderId="21" xfId="0" applyFont="1" applyFill="1" applyBorder="1"/>
    <xf numFmtId="189" fontId="5" fillId="4" borderId="21" xfId="0" applyNumberFormat="1" applyFont="1" applyFill="1" applyBorder="1"/>
    <xf numFmtId="0" fontId="5" fillId="4" borderId="18" xfId="0" applyFont="1" applyFill="1" applyBorder="1"/>
    <xf numFmtId="189" fontId="5" fillId="4" borderId="17" xfId="0" applyNumberFormat="1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0" fontId="5" fillId="4" borderId="15" xfId="0" applyFont="1" applyFill="1" applyBorder="1"/>
    <xf numFmtId="0" fontId="9" fillId="0" borderId="0" xfId="0" applyFont="1" applyAlignment="1">
      <alignment horizontal="right" vertical="top" wrapText="1"/>
    </xf>
    <xf numFmtId="0" fontId="9" fillId="0" borderId="23" xfId="0" applyFont="1" applyBorder="1" applyAlignment="1">
      <alignment horizontal="left" vertical="top" wrapText="1"/>
    </xf>
    <xf numFmtId="0" fontId="5" fillId="4" borderId="19" xfId="0" applyFont="1" applyFill="1" applyBorder="1"/>
    <xf numFmtId="0" fontId="9" fillId="0" borderId="24" xfId="0" applyFont="1" applyBorder="1"/>
    <xf numFmtId="188" fontId="5" fillId="6" borderId="17" xfId="0" applyNumberFormat="1" applyFont="1" applyFill="1" applyBorder="1" applyAlignment="1">
      <alignment horizontal="right" vertical="top" shrinkToFit="1"/>
    </xf>
    <xf numFmtId="0" fontId="9" fillId="0" borderId="35" xfId="0" applyFont="1" applyBorder="1"/>
    <xf numFmtId="49" fontId="9" fillId="0" borderId="35" xfId="0" applyNumberFormat="1" applyFont="1" applyBorder="1" applyAlignment="1">
      <alignment horizontal="right" vertical="top"/>
    </xf>
    <xf numFmtId="0" fontId="9" fillId="0" borderId="36" xfId="0" applyFont="1" applyBorder="1" applyAlignment="1">
      <alignment horizontal="center" vertical="top"/>
    </xf>
    <xf numFmtId="188" fontId="9" fillId="0" borderId="36" xfId="0" applyNumberFormat="1" applyFont="1" applyBorder="1" applyAlignment="1">
      <alignment horizontal="right" vertical="top" shrinkToFit="1"/>
    </xf>
    <xf numFmtId="188" fontId="9" fillId="0" borderId="34" xfId="0" applyNumberFormat="1" applyFont="1" applyBorder="1" applyAlignment="1">
      <alignment horizontal="right" vertical="top" shrinkToFit="1"/>
    </xf>
    <xf numFmtId="188" fontId="10" fillId="0" borderId="37" xfId="0" applyNumberFormat="1" applyFont="1" applyBorder="1" applyAlignment="1">
      <alignment horizontal="right" vertical="top" shrinkToFit="1"/>
    </xf>
    <xf numFmtId="188" fontId="10" fillId="0" borderId="38" xfId="0" applyNumberFormat="1" applyFont="1" applyBorder="1" applyAlignment="1">
      <alignment horizontal="right" vertical="top" shrinkToFit="1"/>
    </xf>
    <xf numFmtId="189" fontId="9" fillId="0" borderId="37" xfId="0" applyNumberFormat="1" applyFont="1" applyBorder="1" applyAlignment="1">
      <alignment shrinkToFit="1"/>
    </xf>
    <xf numFmtId="189" fontId="9" fillId="0" borderId="38" xfId="0" applyNumberFormat="1" applyFont="1" applyBorder="1" applyAlignment="1">
      <alignment shrinkToFit="1"/>
    </xf>
    <xf numFmtId="189" fontId="9" fillId="0" borderId="37" xfId="0" quotePrefix="1" applyNumberFormat="1" applyFont="1" applyBorder="1" applyAlignment="1">
      <alignment horizontal="right" shrinkToFit="1"/>
    </xf>
    <xf numFmtId="189" fontId="9" fillId="0" borderId="38" xfId="0" applyNumberFormat="1" applyFont="1" applyBorder="1" applyAlignment="1">
      <alignment horizontal="right" shrinkToFit="1"/>
    </xf>
    <xf numFmtId="0" fontId="9" fillId="0" borderId="35" xfId="0" applyFont="1" applyBorder="1" applyAlignment="1">
      <alignment horizontal="right"/>
    </xf>
    <xf numFmtId="189" fontId="7" fillId="7" borderId="17" xfId="0" applyNumberFormat="1" applyFont="1" applyFill="1" applyBorder="1"/>
    <xf numFmtId="0" fontId="9" fillId="0" borderId="39" xfId="0" applyFont="1" applyBorder="1" applyAlignment="1">
      <alignment horizontal="center"/>
    </xf>
    <xf numFmtId="190" fontId="9" fillId="0" borderId="35" xfId="0" applyNumberFormat="1" applyFont="1" applyBorder="1" applyAlignment="1">
      <alignment horizontal="right" vertical="top" wrapText="1"/>
    </xf>
    <xf numFmtId="189" fontId="9" fillId="0" borderId="22" xfId="0" quotePrefix="1" applyNumberFormat="1" applyFont="1" applyBorder="1" applyAlignment="1">
      <alignment horizontal="right" shrinkToFit="1"/>
    </xf>
    <xf numFmtId="189" fontId="9" fillId="0" borderId="0" xfId="0" quotePrefix="1" applyNumberFormat="1" applyFont="1" applyAlignment="1">
      <alignment horizontal="right" shrinkToFit="1"/>
    </xf>
    <xf numFmtId="189" fontId="9" fillId="0" borderId="33" xfId="0" quotePrefix="1" applyNumberFormat="1" applyFont="1" applyBorder="1" applyAlignment="1">
      <alignment horizontal="right" shrinkToFit="1"/>
    </xf>
    <xf numFmtId="189" fontId="9" fillId="0" borderId="33" xfId="0" applyNumberFormat="1" applyFont="1" applyBorder="1" applyAlignment="1">
      <alignment horizontal="right" shrinkToFit="1"/>
    </xf>
    <xf numFmtId="0" fontId="13" fillId="0" borderId="0" xfId="0" applyFont="1"/>
    <xf numFmtId="0" fontId="13" fillId="0" borderId="23" xfId="0" applyFont="1" applyBorder="1"/>
    <xf numFmtId="0" fontId="5" fillId="8" borderId="43" xfId="0" applyFont="1" applyFill="1" applyBorder="1" applyAlignment="1">
      <alignment horizontal="center" vertical="top"/>
    </xf>
    <xf numFmtId="188" fontId="5" fillId="8" borderId="43" xfId="1" applyNumberFormat="1" applyFont="1" applyFill="1" applyBorder="1" applyAlignment="1">
      <alignment horizontal="right" vertical="top" shrinkToFit="1"/>
    </xf>
    <xf numFmtId="188" fontId="5" fillId="8" borderId="42" xfId="1" applyNumberFormat="1" applyFont="1" applyFill="1" applyBorder="1" applyAlignment="1">
      <alignment horizontal="right" vertical="top" shrinkToFit="1"/>
    </xf>
    <xf numFmtId="188" fontId="7" fillId="8" borderId="44" xfId="1" applyNumberFormat="1" applyFont="1" applyFill="1" applyBorder="1" applyAlignment="1">
      <alignment horizontal="right" vertical="top" shrinkToFit="1"/>
    </xf>
    <xf numFmtId="191" fontId="16" fillId="8" borderId="45" xfId="0" applyNumberFormat="1" applyFont="1" applyFill="1" applyBorder="1" applyAlignment="1">
      <alignment shrinkToFit="1"/>
    </xf>
    <xf numFmtId="191" fontId="16" fillId="8" borderId="44" xfId="0" applyNumberFormat="1" applyFont="1" applyFill="1" applyBorder="1" applyAlignment="1">
      <alignment shrinkToFit="1"/>
    </xf>
    <xf numFmtId="0" fontId="5" fillId="9" borderId="40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 vertical="top"/>
    </xf>
    <xf numFmtId="188" fontId="5" fillId="9" borderId="43" xfId="1" applyNumberFormat="1" applyFont="1" applyFill="1" applyBorder="1" applyAlignment="1">
      <alignment horizontal="right" vertical="top" shrinkToFit="1"/>
    </xf>
    <xf numFmtId="188" fontId="5" fillId="9" borderId="42" xfId="1" applyNumberFormat="1" applyFont="1" applyFill="1" applyBorder="1" applyAlignment="1">
      <alignment horizontal="right" vertical="top" shrinkToFit="1"/>
    </xf>
    <xf numFmtId="188" fontId="7" fillId="9" borderId="44" xfId="1" applyNumberFormat="1" applyFont="1" applyFill="1" applyBorder="1" applyAlignment="1">
      <alignment horizontal="right" vertical="top" shrinkToFit="1"/>
    </xf>
    <xf numFmtId="188" fontId="7" fillId="9" borderId="45" xfId="1" applyNumberFormat="1" applyFont="1" applyFill="1" applyBorder="1" applyAlignment="1">
      <alignment horizontal="right" vertical="top" shrinkToFit="1"/>
    </xf>
    <xf numFmtId="191" fontId="16" fillId="9" borderId="45" xfId="0" applyNumberFormat="1" applyFont="1" applyFill="1" applyBorder="1" applyAlignment="1">
      <alignment shrinkToFit="1"/>
    </xf>
    <xf numFmtId="191" fontId="16" fillId="9" borderId="44" xfId="0" applyNumberFormat="1" applyFont="1" applyFill="1" applyBorder="1" applyAlignment="1">
      <alignment shrinkToFit="1"/>
    </xf>
    <xf numFmtId="0" fontId="12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 vertical="top"/>
    </xf>
    <xf numFmtId="188" fontId="9" fillId="0" borderId="48" xfId="1" applyNumberFormat="1" applyFont="1" applyFill="1" applyBorder="1" applyAlignment="1">
      <alignment horizontal="right" vertical="top" shrinkToFit="1"/>
    </xf>
    <xf numFmtId="188" fontId="9" fillId="0" borderId="47" xfId="1" applyNumberFormat="1" applyFont="1" applyBorder="1" applyAlignment="1">
      <alignment horizontal="right" vertical="top" shrinkToFit="1"/>
    </xf>
    <xf numFmtId="188" fontId="10" fillId="0" borderId="49" xfId="1" applyNumberFormat="1" applyFont="1" applyFill="1" applyBorder="1" applyAlignment="1">
      <alignment horizontal="right" vertical="top" shrinkToFit="1"/>
    </xf>
    <xf numFmtId="188" fontId="10" fillId="0" borderId="50" xfId="1" applyNumberFormat="1" applyFont="1" applyBorder="1" applyAlignment="1">
      <alignment horizontal="right" vertical="top" shrinkToFit="1"/>
    </xf>
    <xf numFmtId="191" fontId="13" fillId="0" borderId="49" xfId="0" quotePrefix="1" applyNumberFormat="1" applyFont="1" applyBorder="1" applyAlignment="1">
      <alignment horizontal="right" shrinkToFit="1"/>
    </xf>
    <xf numFmtId="191" fontId="13" fillId="0" borderId="50" xfId="0" applyNumberFormat="1" applyFont="1" applyBorder="1" applyAlignment="1">
      <alignment horizontal="right" shrinkToFit="1"/>
    </xf>
    <xf numFmtId="191" fontId="13" fillId="0" borderId="49" xfId="0" applyNumberFormat="1" applyFont="1" applyBorder="1" applyAlignment="1">
      <alignment shrinkToFit="1"/>
    </xf>
    <xf numFmtId="191" fontId="13" fillId="0" borderId="50" xfId="0" applyNumberFormat="1" applyFont="1" applyBorder="1" applyAlignment="1">
      <alignment shrinkToFit="1"/>
    </xf>
    <xf numFmtId="0" fontId="9" fillId="0" borderId="46" xfId="0" applyFont="1" applyBorder="1" applyAlignment="1">
      <alignment horizontal="center"/>
    </xf>
    <xf numFmtId="190" fontId="9" fillId="0" borderId="0" xfId="3" applyNumberFormat="1" applyFont="1" applyAlignment="1">
      <alignment horizontal="right" vertical="top" wrapText="1"/>
    </xf>
    <xf numFmtId="188" fontId="10" fillId="0" borderId="46" xfId="1" applyNumberFormat="1" applyFont="1" applyFill="1" applyBorder="1" applyAlignment="1">
      <alignment horizontal="right" vertical="top" shrinkToFit="1"/>
    </xf>
    <xf numFmtId="0" fontId="9" fillId="0" borderId="0" xfId="3" applyFont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10" borderId="21" xfId="0" applyFont="1" applyFill="1" applyBorder="1" applyAlignment="1">
      <alignment horizontal="center" vertical="top"/>
    </xf>
    <xf numFmtId="188" fontId="5" fillId="10" borderId="21" xfId="0" applyNumberFormat="1" applyFont="1" applyFill="1" applyBorder="1" applyAlignment="1">
      <alignment horizontal="right" vertical="top" shrinkToFit="1"/>
    </xf>
    <xf numFmtId="188" fontId="5" fillId="10" borderId="15" xfId="0" applyNumberFormat="1" applyFont="1" applyFill="1" applyBorder="1" applyAlignment="1">
      <alignment horizontal="right" vertical="top" shrinkToFit="1"/>
    </xf>
    <xf numFmtId="188" fontId="7" fillId="10" borderId="16" xfId="0" applyNumberFormat="1" applyFont="1" applyFill="1" applyBorder="1" applyAlignment="1">
      <alignment horizontal="right" vertical="top" shrinkToFit="1"/>
    </xf>
    <xf numFmtId="189" fontId="5" fillId="10" borderId="17" xfId="0" applyNumberFormat="1" applyFont="1" applyFill="1" applyBorder="1" applyAlignment="1">
      <alignment shrinkToFit="1"/>
    </xf>
    <xf numFmtId="0" fontId="5" fillId="0" borderId="11" xfId="0" applyFont="1" applyBorder="1" applyAlignment="1">
      <alignment horizontal="center"/>
    </xf>
    <xf numFmtId="188" fontId="16" fillId="6" borderId="17" xfId="0" applyNumberFormat="1" applyFont="1" applyFill="1" applyBorder="1" applyAlignment="1">
      <alignment horizontal="right" vertical="top" shrinkToFit="1"/>
    </xf>
    <xf numFmtId="0" fontId="19" fillId="0" borderId="23" xfId="0" applyFont="1" applyBorder="1"/>
    <xf numFmtId="0" fontId="9" fillId="0" borderId="47" xfId="3" quotePrefix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right" vertical="top"/>
    </xf>
    <xf numFmtId="188" fontId="16" fillId="9" borderId="45" xfId="1" applyNumberFormat="1" applyFont="1" applyFill="1" applyBorder="1" applyAlignment="1">
      <alignment horizontal="right" vertical="top" shrinkToFit="1"/>
    </xf>
    <xf numFmtId="188" fontId="16" fillId="4" borderId="17" xfId="0" applyNumberFormat="1" applyFont="1" applyFill="1" applyBorder="1" applyAlignment="1">
      <alignment horizontal="right" vertical="top" shrinkToFit="1"/>
    </xf>
    <xf numFmtId="189" fontId="5" fillId="5" borderId="59" xfId="0" applyNumberFormat="1" applyFont="1" applyFill="1" applyBorder="1" applyAlignment="1">
      <alignment shrinkToFit="1"/>
    </xf>
    <xf numFmtId="188" fontId="7" fillId="10" borderId="60" xfId="0" applyNumberFormat="1" applyFont="1" applyFill="1" applyBorder="1" applyAlignment="1">
      <alignment horizontal="right" vertical="top" shrinkToFit="1"/>
    </xf>
    <xf numFmtId="0" fontId="5" fillId="11" borderId="53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top"/>
    </xf>
    <xf numFmtId="188" fontId="5" fillId="11" borderId="56" xfId="0" applyNumberFormat="1" applyFont="1" applyFill="1" applyBorder="1" applyAlignment="1">
      <alignment horizontal="right" vertical="top" shrinkToFit="1"/>
    </xf>
    <xf numFmtId="188" fontId="5" fillId="11" borderId="55" xfId="0" applyNumberFormat="1" applyFont="1" applyFill="1" applyBorder="1" applyAlignment="1">
      <alignment horizontal="right" vertical="top" shrinkToFit="1"/>
    </xf>
    <xf numFmtId="188" fontId="7" fillId="11" borderId="57" xfId="0" applyNumberFormat="1" applyFont="1" applyFill="1" applyBorder="1" applyAlignment="1">
      <alignment horizontal="right" vertical="top" shrinkToFit="1"/>
    </xf>
    <xf numFmtId="188" fontId="7" fillId="11" borderId="58" xfId="0" applyNumberFormat="1" applyFont="1" applyFill="1" applyBorder="1" applyAlignment="1">
      <alignment horizontal="right" vertical="top" shrinkToFit="1"/>
    </xf>
    <xf numFmtId="189" fontId="5" fillId="11" borderId="58" xfId="0" applyNumberFormat="1" applyFont="1" applyFill="1" applyBorder="1" applyAlignment="1">
      <alignment shrinkToFit="1"/>
    </xf>
    <xf numFmtId="188" fontId="5" fillId="11" borderId="58" xfId="0" applyNumberFormat="1" applyFont="1" applyFill="1" applyBorder="1" applyAlignment="1">
      <alignment horizontal="right" vertical="top" shrinkToFit="1"/>
    </xf>
    <xf numFmtId="189" fontId="5" fillId="11" borderId="57" xfId="0" applyNumberFormat="1" applyFont="1" applyFill="1" applyBorder="1" applyAlignment="1">
      <alignment shrinkToFit="1"/>
    </xf>
    <xf numFmtId="188" fontId="5" fillId="11" borderId="61" xfId="0" applyNumberFormat="1" applyFont="1" applyFill="1" applyBorder="1" applyAlignment="1">
      <alignment horizontal="right" vertical="top" shrinkToFit="1"/>
    </xf>
    <xf numFmtId="0" fontId="5" fillId="11" borderId="39" xfId="0" applyFont="1" applyFill="1" applyBorder="1" applyAlignment="1">
      <alignment horizontal="center"/>
    </xf>
    <xf numFmtId="0" fontId="5" fillId="11" borderId="36" xfId="0" applyFont="1" applyFill="1" applyBorder="1" applyAlignment="1">
      <alignment horizontal="center" vertical="top"/>
    </xf>
    <xf numFmtId="188" fontId="5" fillId="11" borderId="36" xfId="0" applyNumberFormat="1" applyFont="1" applyFill="1" applyBorder="1" applyAlignment="1">
      <alignment horizontal="right" vertical="top" shrinkToFit="1"/>
    </xf>
    <xf numFmtId="188" fontId="5" fillId="11" borderId="34" xfId="0" applyNumberFormat="1" applyFont="1" applyFill="1" applyBorder="1" applyAlignment="1">
      <alignment horizontal="right" vertical="top" shrinkToFit="1"/>
    </xf>
    <xf numFmtId="188" fontId="7" fillId="11" borderId="37" xfId="0" applyNumberFormat="1" applyFont="1" applyFill="1" applyBorder="1" applyAlignment="1">
      <alignment horizontal="right" vertical="top" shrinkToFit="1"/>
    </xf>
    <xf numFmtId="188" fontId="7" fillId="11" borderId="38" xfId="0" applyNumberFormat="1" applyFont="1" applyFill="1" applyBorder="1" applyAlignment="1">
      <alignment horizontal="right" vertical="top" shrinkToFit="1"/>
    </xf>
    <xf numFmtId="189" fontId="5" fillId="11" borderId="38" xfId="0" applyNumberFormat="1" applyFont="1" applyFill="1" applyBorder="1" applyAlignment="1">
      <alignment shrinkToFit="1"/>
    </xf>
    <xf numFmtId="188" fontId="5" fillId="11" borderId="38" xfId="0" applyNumberFormat="1" applyFont="1" applyFill="1" applyBorder="1" applyAlignment="1">
      <alignment horizontal="right" vertical="top" shrinkToFit="1"/>
    </xf>
    <xf numFmtId="189" fontId="5" fillId="11" borderId="37" xfId="0" applyNumberFormat="1" applyFont="1" applyFill="1" applyBorder="1" applyAlignment="1">
      <alignment shrinkToFit="1"/>
    </xf>
    <xf numFmtId="0" fontId="9" fillId="0" borderId="35" xfId="0" applyFont="1" applyBorder="1" applyAlignment="1">
      <alignment horizontal="right" vertical="top" wrapText="1"/>
    </xf>
    <xf numFmtId="0" fontId="13" fillId="0" borderId="34" xfId="0" applyFont="1" applyBorder="1"/>
    <xf numFmtId="188" fontId="10" fillId="0" borderId="39" xfId="0" applyNumberFormat="1" applyFont="1" applyBorder="1" applyAlignment="1">
      <alignment horizontal="right" vertical="top" shrinkToFit="1"/>
    </xf>
    <xf numFmtId="189" fontId="9" fillId="0" borderId="62" xfId="0" quotePrefix="1" applyNumberFormat="1" applyFont="1" applyBorder="1" applyAlignment="1">
      <alignment horizontal="right" shrinkToFit="1"/>
    </xf>
    <xf numFmtId="0" fontId="9" fillId="0" borderId="34" xfId="0" applyFont="1" applyBorder="1" applyAlignment="1">
      <alignment horizontal="left" vertical="top" wrapText="1"/>
    </xf>
    <xf numFmtId="189" fontId="9" fillId="0" borderId="35" xfId="0" quotePrefix="1" applyNumberFormat="1" applyFont="1" applyBorder="1" applyAlignment="1">
      <alignment horizontal="right" shrinkToFit="1"/>
    </xf>
    <xf numFmtId="189" fontId="9" fillId="0" borderId="62" xfId="0" applyNumberFormat="1" applyFont="1" applyBorder="1" applyAlignment="1">
      <alignment horizontal="right" shrinkToFit="1"/>
    </xf>
    <xf numFmtId="189" fontId="16" fillId="3" borderId="16" xfId="0" applyNumberFormat="1" applyFont="1" applyFill="1" applyBorder="1"/>
    <xf numFmtId="189" fontId="16" fillId="3" borderId="17" xfId="0" applyNumberFormat="1" applyFont="1" applyFill="1" applyBorder="1"/>
    <xf numFmtId="188" fontId="16" fillId="4" borderId="16" xfId="0" applyNumberFormat="1" applyFont="1" applyFill="1" applyBorder="1" applyAlignment="1">
      <alignment horizontal="right" vertical="top" shrinkToFit="1"/>
    </xf>
    <xf numFmtId="188" fontId="16" fillId="5" borderId="16" xfId="0" applyNumberFormat="1" applyFont="1" applyFill="1" applyBorder="1" applyAlignment="1">
      <alignment horizontal="right" vertical="top" shrinkToFit="1"/>
    </xf>
    <xf numFmtId="189" fontId="16" fillId="5" borderId="17" xfId="0" applyNumberFormat="1" applyFont="1" applyFill="1" applyBorder="1" applyAlignment="1">
      <alignment shrinkToFit="1"/>
    </xf>
    <xf numFmtId="188" fontId="16" fillId="6" borderId="16" xfId="0" applyNumberFormat="1" applyFont="1" applyFill="1" applyBorder="1" applyAlignment="1">
      <alignment horizontal="right" vertical="top" shrinkToFit="1"/>
    </xf>
    <xf numFmtId="188" fontId="13" fillId="0" borderId="25" xfId="0" applyNumberFormat="1" applyFont="1" applyBorder="1" applyAlignment="1">
      <alignment horizontal="right" vertical="top" shrinkToFit="1"/>
    </xf>
    <xf numFmtId="188" fontId="13" fillId="0" borderId="26" xfId="0" applyNumberFormat="1" applyFont="1" applyBorder="1" applyAlignment="1">
      <alignment horizontal="right" vertical="top" shrinkToFit="1"/>
    </xf>
    <xf numFmtId="188" fontId="13" fillId="0" borderId="22" xfId="0" applyNumberFormat="1" applyFont="1" applyBorder="1" applyAlignment="1">
      <alignment horizontal="right" vertical="top" shrinkToFit="1"/>
    </xf>
    <xf numFmtId="0" fontId="16" fillId="4" borderId="19" xfId="0" applyFont="1" applyFill="1" applyBorder="1"/>
    <xf numFmtId="189" fontId="16" fillId="4" borderId="17" xfId="0" applyNumberFormat="1" applyFont="1" applyFill="1" applyBorder="1"/>
    <xf numFmtId="188" fontId="5" fillId="2" borderId="32" xfId="0" applyNumberFormat="1" applyFont="1" applyFill="1" applyBorder="1" applyAlignment="1">
      <alignment horizontal="center"/>
    </xf>
    <xf numFmtId="188" fontId="16" fillId="2" borderId="43" xfId="0" applyNumberFormat="1" applyFont="1" applyFill="1" applyBorder="1" applyAlignment="1">
      <alignment vertical="center"/>
    </xf>
    <xf numFmtId="188" fontId="16" fillId="2" borderId="43" xfId="0" applyNumberFormat="1" applyFont="1" applyFill="1" applyBorder="1" applyAlignment="1">
      <alignment horizontal="center" vertical="center" wrapText="1"/>
    </xf>
    <xf numFmtId="0" fontId="9" fillId="0" borderId="36" xfId="0" applyFont="1" applyBorder="1"/>
    <xf numFmtId="189" fontId="16" fillId="3" borderId="15" xfId="0" applyNumberFormat="1" applyFont="1" applyFill="1" applyBorder="1"/>
    <xf numFmtId="189" fontId="16" fillId="3" borderId="31" xfId="0" applyNumberFormat="1" applyFont="1" applyFill="1" applyBorder="1"/>
    <xf numFmtId="189" fontId="0" fillId="0" borderId="0" xfId="0" applyNumberFormat="1"/>
    <xf numFmtId="189" fontId="9" fillId="12" borderId="25" xfId="0" quotePrefix="1" applyNumberFormat="1" applyFont="1" applyFill="1" applyBorder="1" applyAlignment="1">
      <alignment horizontal="right" shrinkToFit="1"/>
    </xf>
    <xf numFmtId="189" fontId="9" fillId="12" borderId="26" xfId="0" applyNumberFormat="1" applyFont="1" applyFill="1" applyBorder="1" applyAlignment="1">
      <alignment horizontal="right" shrinkToFit="1"/>
    </xf>
    <xf numFmtId="189" fontId="0" fillId="12" borderId="0" xfId="0" applyNumberFormat="1" applyFill="1"/>
    <xf numFmtId="0" fontId="0" fillId="12" borderId="0" xfId="0" applyFill="1"/>
    <xf numFmtId="0" fontId="13" fillId="12" borderId="0" xfId="0" applyFont="1" applyFill="1"/>
    <xf numFmtId="189" fontId="1" fillId="0" borderId="0" xfId="0" applyNumberFormat="1" applyFont="1"/>
    <xf numFmtId="189" fontId="9" fillId="13" borderId="25" xfId="0" applyNumberFormat="1" applyFont="1" applyFill="1" applyBorder="1" applyAlignment="1">
      <alignment shrinkToFit="1"/>
    </xf>
    <xf numFmtId="188" fontId="9" fillId="13" borderId="24" xfId="0" applyNumberFormat="1" applyFont="1" applyFill="1" applyBorder="1" applyAlignment="1">
      <alignment horizontal="right" vertical="top" shrinkToFit="1"/>
    </xf>
    <xf numFmtId="189" fontId="5" fillId="14" borderId="17" xfId="0" applyNumberFormat="1" applyFont="1" applyFill="1" applyBorder="1" applyAlignment="1">
      <alignment shrinkToFit="1"/>
    </xf>
    <xf numFmtId="189" fontId="1" fillId="13" borderId="0" xfId="0" applyNumberFormat="1" applyFont="1" applyFill="1"/>
    <xf numFmtId="189" fontId="5" fillId="14" borderId="16" xfId="0" applyNumberFormat="1" applyFont="1" applyFill="1" applyBorder="1" applyAlignment="1">
      <alignment shrinkToFit="1"/>
    </xf>
    <xf numFmtId="49" fontId="5" fillId="16" borderId="18" xfId="0" applyNumberFormat="1" applyFont="1" applyFill="1" applyBorder="1" applyAlignment="1">
      <alignment horizontal="left" vertical="center"/>
    </xf>
    <xf numFmtId="49" fontId="5" fillId="16" borderId="19" xfId="0" applyNumberFormat="1" applyFont="1" applyFill="1" applyBorder="1" applyAlignment="1">
      <alignment horizontal="left" vertical="center"/>
    </xf>
    <xf numFmtId="49" fontId="5" fillId="16" borderId="19" xfId="0" applyNumberFormat="1" applyFont="1" applyFill="1" applyBorder="1" applyAlignment="1">
      <alignment horizontal="center" vertical="center"/>
    </xf>
    <xf numFmtId="190" fontId="9" fillId="0" borderId="0" xfId="0" applyNumberFormat="1" applyFont="1" applyBorder="1" applyAlignment="1">
      <alignment horizontal="right" vertical="top" wrapText="1"/>
    </xf>
    <xf numFmtId="0" fontId="9" fillId="0" borderId="0" xfId="0" applyFont="1" applyBorder="1"/>
    <xf numFmtId="0" fontId="9" fillId="0" borderId="24" xfId="0" applyFont="1" applyBorder="1" applyAlignment="1">
      <alignment horizontal="center"/>
    </xf>
    <xf numFmtId="189" fontId="10" fillId="0" borderId="26" xfId="0" applyNumberFormat="1" applyFont="1" applyBorder="1" applyAlignment="1">
      <alignment horizontal="right" shrinkToFit="1"/>
    </xf>
    <xf numFmtId="189" fontId="10" fillId="0" borderId="25" xfId="0" applyNumberFormat="1" applyFont="1" applyBorder="1" applyAlignment="1">
      <alignment horizontal="right" shrinkToFit="1"/>
    </xf>
    <xf numFmtId="0" fontId="9" fillId="0" borderId="23" xfId="0" applyFont="1" applyBorder="1"/>
    <xf numFmtId="189" fontId="13" fillId="0" borderId="25" xfId="0" applyNumberFormat="1" applyFont="1" applyBorder="1" applyAlignment="1">
      <alignment horizontal="right" shrinkToFit="1"/>
    </xf>
    <xf numFmtId="189" fontId="13" fillId="0" borderId="26" xfId="0" applyNumberFormat="1" applyFont="1" applyBorder="1" applyAlignment="1">
      <alignment horizontal="right" shrinkToFit="1"/>
    </xf>
    <xf numFmtId="49" fontId="9" fillId="0" borderId="0" xfId="0" applyNumberFormat="1" applyFont="1" applyBorder="1" applyAlignment="1">
      <alignment horizontal="right" vertical="top"/>
    </xf>
    <xf numFmtId="0" fontId="1" fillId="0" borderId="52" xfId="0" applyFont="1" applyBorder="1"/>
    <xf numFmtId="0" fontId="1" fillId="0" borderId="0" xfId="0" applyFont="1" applyBorder="1"/>
    <xf numFmtId="0" fontId="2" fillId="0" borderId="52" xfId="0" applyFont="1" applyBorder="1"/>
    <xf numFmtId="190" fontId="9" fillId="0" borderId="0" xfId="0" applyNumberFormat="1" applyFont="1" applyBorder="1" applyAlignment="1">
      <alignment vertical="top" wrapText="1"/>
    </xf>
    <xf numFmtId="190" fontId="9" fillId="0" borderId="23" xfId="0" applyNumberFormat="1" applyFont="1" applyBorder="1" applyAlignment="1">
      <alignment vertical="top" wrapText="1"/>
    </xf>
    <xf numFmtId="190" fontId="9" fillId="0" borderId="35" xfId="0" applyNumberFormat="1" applyFont="1" applyBorder="1" applyAlignment="1">
      <alignment vertical="top" wrapText="1"/>
    </xf>
    <xf numFmtId="190" fontId="9" fillId="0" borderId="47" xfId="0" applyNumberFormat="1" applyFont="1" applyBorder="1" applyAlignment="1">
      <alignment vertical="top" wrapText="1"/>
    </xf>
    <xf numFmtId="190" fontId="9" fillId="0" borderId="34" xfId="0" applyNumberFormat="1" applyFont="1" applyBorder="1" applyAlignment="1">
      <alignment horizontal="center" vertical="top" wrapText="1"/>
    </xf>
    <xf numFmtId="189" fontId="13" fillId="0" borderId="38" xfId="0" applyNumberFormat="1" applyFont="1" applyBorder="1" applyAlignment="1">
      <alignment horizontal="right" shrinkToFit="1"/>
    </xf>
    <xf numFmtId="49" fontId="9" fillId="0" borderId="65" xfId="0" applyNumberFormat="1" applyFont="1" applyBorder="1" applyAlignment="1">
      <alignment horizontal="right" vertical="top"/>
    </xf>
    <xf numFmtId="49" fontId="9" fillId="0" borderId="64" xfId="0" applyNumberFormat="1" applyFont="1" applyBorder="1" applyAlignment="1">
      <alignment horizontal="right" vertical="top"/>
    </xf>
    <xf numFmtId="1" fontId="9" fillId="0" borderId="35" xfId="0" applyNumberFormat="1" applyFont="1" applyBorder="1" applyAlignment="1">
      <alignment vertical="top" wrapText="1"/>
    </xf>
    <xf numFmtId="0" fontId="5" fillId="4" borderId="28" xfId="0" applyFont="1" applyFill="1" applyBorder="1"/>
    <xf numFmtId="189" fontId="5" fillId="4" borderId="66" xfId="0" applyNumberFormat="1" applyFont="1" applyFill="1" applyBorder="1"/>
    <xf numFmtId="190" fontId="9" fillId="0" borderId="67" xfId="0" applyNumberFormat="1" applyFont="1" applyBorder="1" applyAlignment="1">
      <alignment vertical="top" wrapText="1"/>
    </xf>
    <xf numFmtId="188" fontId="9" fillId="0" borderId="68" xfId="0" applyNumberFormat="1" applyFont="1" applyBorder="1" applyAlignment="1">
      <alignment horizontal="right" vertical="top" shrinkToFit="1"/>
    </xf>
    <xf numFmtId="189" fontId="5" fillId="6" borderId="15" xfId="0" applyNumberFormat="1" applyFont="1" applyFill="1" applyBorder="1" applyAlignment="1">
      <alignment shrinkToFit="1"/>
    </xf>
    <xf numFmtId="189" fontId="5" fillId="6" borderId="69" xfId="0" applyNumberFormat="1" applyFont="1" applyFill="1" applyBorder="1" applyAlignment="1">
      <alignment shrinkToFit="1"/>
    </xf>
    <xf numFmtId="189" fontId="5" fillId="6" borderId="29" xfId="0" applyNumberFormat="1" applyFont="1" applyFill="1" applyBorder="1" applyAlignment="1">
      <alignment shrinkToFit="1"/>
    </xf>
    <xf numFmtId="188" fontId="5" fillId="6" borderId="66" xfId="0" applyNumberFormat="1" applyFont="1" applyFill="1" applyBorder="1" applyAlignment="1">
      <alignment horizontal="right" vertical="top" shrinkToFit="1"/>
    </xf>
    <xf numFmtId="189" fontId="5" fillId="6" borderId="66" xfId="0" applyNumberFormat="1" applyFont="1" applyFill="1" applyBorder="1" applyAlignment="1">
      <alignment shrinkToFit="1"/>
    </xf>
    <xf numFmtId="191" fontId="16" fillId="9" borderId="70" xfId="0" applyNumberFormat="1" applyFont="1" applyFill="1" applyBorder="1" applyAlignment="1">
      <alignment shrinkToFit="1"/>
    </xf>
    <xf numFmtId="189" fontId="8" fillId="3" borderId="29" xfId="0" applyNumberFormat="1" applyFont="1" applyFill="1" applyBorder="1"/>
    <xf numFmtId="189" fontId="7" fillId="7" borderId="66" xfId="0" applyNumberFormat="1" applyFont="1" applyFill="1" applyBorder="1"/>
    <xf numFmtId="189" fontId="5" fillId="11" borderId="72" xfId="0" applyNumberFormat="1" applyFont="1" applyFill="1" applyBorder="1" applyAlignment="1">
      <alignment shrinkToFit="1"/>
    </xf>
    <xf numFmtId="188" fontId="5" fillId="11" borderId="71" xfId="0" applyNumberFormat="1" applyFont="1" applyFill="1" applyBorder="1" applyAlignment="1">
      <alignment horizontal="right" vertical="top" shrinkToFit="1"/>
    </xf>
    <xf numFmtId="189" fontId="5" fillId="11" borderId="74" xfId="0" applyNumberFormat="1" applyFont="1" applyFill="1" applyBorder="1" applyAlignment="1">
      <alignment shrinkToFit="1"/>
    </xf>
    <xf numFmtId="188" fontId="5" fillId="11" borderId="73" xfId="0" applyNumberFormat="1" applyFont="1" applyFill="1" applyBorder="1" applyAlignment="1">
      <alignment horizontal="right" vertical="top" shrinkToFit="1"/>
    </xf>
    <xf numFmtId="189" fontId="5" fillId="11" borderId="75" xfId="0" applyNumberFormat="1" applyFont="1" applyFill="1" applyBorder="1" applyAlignment="1">
      <alignment shrinkToFit="1"/>
    </xf>
    <xf numFmtId="189" fontId="5" fillId="11" borderId="76" xfId="0" applyNumberFormat="1" applyFont="1" applyFill="1" applyBorder="1" applyAlignment="1">
      <alignment shrinkToFit="1"/>
    </xf>
    <xf numFmtId="0" fontId="5" fillId="4" borderId="7" xfId="0" applyFont="1" applyFill="1" applyBorder="1" applyAlignment="1">
      <alignment horizontal="left"/>
    </xf>
    <xf numFmtId="0" fontId="6" fillId="0" borderId="20" xfId="0" applyFont="1" applyBorder="1"/>
    <xf numFmtId="0" fontId="6" fillId="0" borderId="28" xfId="0" applyFont="1" applyBorder="1"/>
    <xf numFmtId="0" fontId="9" fillId="0" borderId="0" xfId="3" applyFont="1" applyAlignment="1">
      <alignment horizontal="left" vertical="top" wrapText="1"/>
    </xf>
    <xf numFmtId="0" fontId="9" fillId="0" borderId="47" xfId="3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23" xfId="0" applyFont="1" applyBorder="1" applyAlignment="1">
      <alignment horizontal="left"/>
    </xf>
    <xf numFmtId="49" fontId="5" fillId="10" borderId="18" xfId="0" applyNumberFormat="1" applyFont="1" applyFill="1" applyBorder="1" applyAlignment="1">
      <alignment horizontal="left" vertical="top" wrapText="1"/>
    </xf>
    <xf numFmtId="49" fontId="5" fillId="10" borderId="28" xfId="0" applyNumberFormat="1" applyFont="1" applyFill="1" applyBorder="1" applyAlignment="1">
      <alignment horizontal="left" vertical="top" wrapText="1"/>
    </xf>
    <xf numFmtId="49" fontId="5" fillId="10" borderId="15" xfId="0" applyNumberFormat="1" applyFont="1" applyFill="1" applyBorder="1" applyAlignment="1">
      <alignment horizontal="left" vertical="top" wrapText="1"/>
    </xf>
    <xf numFmtId="0" fontId="5" fillId="11" borderId="35" xfId="0" applyFont="1" applyFill="1" applyBorder="1" applyAlignment="1">
      <alignment horizontal="left" vertical="top" wrapText="1"/>
    </xf>
    <xf numFmtId="0" fontId="6" fillId="11" borderId="35" xfId="0" applyFont="1" applyFill="1" applyBorder="1"/>
    <xf numFmtId="0" fontId="6" fillId="11" borderId="34" xfId="0" applyFont="1" applyFill="1" applyBorder="1"/>
    <xf numFmtId="0" fontId="9" fillId="0" borderId="1" xfId="3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23" xfId="0" applyFont="1" applyBorder="1"/>
    <xf numFmtId="0" fontId="5" fillId="6" borderId="27" xfId="0" applyFont="1" applyFill="1" applyBorder="1" applyAlignment="1">
      <alignment horizontal="left" vertical="top" wrapText="1"/>
    </xf>
    <xf numFmtId="0" fontId="6" fillId="0" borderId="8" xfId="0" applyFont="1" applyBorder="1"/>
    <xf numFmtId="0" fontId="4" fillId="0" borderId="0" xfId="0" applyFont="1"/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5" fillId="5" borderId="7" xfId="0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190" fontId="9" fillId="0" borderId="0" xfId="0" applyNumberFormat="1" applyFont="1" applyAlignment="1">
      <alignment horizontal="left" vertical="top" wrapText="1"/>
    </xf>
    <xf numFmtId="0" fontId="9" fillId="13" borderId="0" xfId="0" applyFont="1" applyFill="1" applyAlignment="1">
      <alignment horizontal="left" vertical="top" wrapText="1"/>
    </xf>
    <xf numFmtId="0" fontId="6" fillId="13" borderId="23" xfId="0" applyFont="1" applyFill="1" applyBorder="1"/>
    <xf numFmtId="190" fontId="9" fillId="0" borderId="23" xfId="0" applyNumberFormat="1" applyFont="1" applyBorder="1" applyAlignment="1">
      <alignment horizontal="left" vertical="top" wrapText="1"/>
    </xf>
    <xf numFmtId="190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49" fontId="5" fillId="3" borderId="7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12" xfId="0" applyFont="1" applyBorder="1"/>
    <xf numFmtId="49" fontId="5" fillId="4" borderId="7" xfId="0" applyNumberFormat="1" applyFont="1" applyFill="1" applyBorder="1" applyAlignment="1">
      <alignment horizontal="left" vertical="top" wrapText="1"/>
    </xf>
    <xf numFmtId="49" fontId="5" fillId="6" borderId="7" xfId="0" applyNumberFormat="1" applyFont="1" applyFill="1" applyBorder="1" applyAlignment="1">
      <alignment horizontal="left" vertical="top" wrapText="1"/>
    </xf>
    <xf numFmtId="188" fontId="5" fillId="2" borderId="9" xfId="0" applyNumberFormat="1" applyFont="1" applyFill="1" applyBorder="1" applyAlignment="1">
      <alignment horizontal="center" vertical="center"/>
    </xf>
    <xf numFmtId="0" fontId="6" fillId="0" borderId="10" xfId="0" applyFont="1" applyBorder="1"/>
    <xf numFmtId="0" fontId="9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5" fillId="11" borderId="54" xfId="0" applyFont="1" applyFill="1" applyBorder="1" applyAlignment="1">
      <alignment horizontal="left" vertical="top" wrapText="1"/>
    </xf>
    <xf numFmtId="0" fontId="6" fillId="11" borderId="54" xfId="0" applyFont="1" applyFill="1" applyBorder="1"/>
    <xf numFmtId="0" fontId="6" fillId="11" borderId="55" xfId="0" applyFont="1" applyFill="1" applyBorder="1"/>
    <xf numFmtId="49" fontId="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88" fontId="7" fillId="2" borderId="7" xfId="0" applyNumberFormat="1" applyFont="1" applyFill="1" applyBorder="1" applyAlignment="1">
      <alignment horizontal="center"/>
    </xf>
    <xf numFmtId="49" fontId="5" fillId="8" borderId="40" xfId="2" applyNumberFormat="1" applyFont="1" applyFill="1" applyBorder="1" applyAlignment="1">
      <alignment horizontal="left" vertical="top" wrapText="1"/>
    </xf>
    <xf numFmtId="49" fontId="5" fillId="8" borderId="41" xfId="2" applyNumberFormat="1" applyFont="1" applyFill="1" applyBorder="1" applyAlignment="1">
      <alignment horizontal="left" vertical="top" wrapText="1"/>
    </xf>
    <xf numFmtId="49" fontId="5" fillId="8" borderId="42" xfId="2" applyNumberFormat="1" applyFont="1" applyFill="1" applyBorder="1" applyAlignment="1">
      <alignment horizontal="left" vertical="top" wrapText="1"/>
    </xf>
    <xf numFmtId="0" fontId="5" fillId="9" borderId="41" xfId="3" applyFont="1" applyFill="1" applyBorder="1" applyAlignment="1">
      <alignment horizontal="left" vertical="top" wrapText="1"/>
    </xf>
    <xf numFmtId="0" fontId="5" fillId="9" borderId="42" xfId="3" applyFont="1" applyFill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5" fillId="0" borderId="47" xfId="3" applyFont="1" applyBorder="1" applyAlignment="1">
      <alignment horizontal="left" vertical="top" wrapText="1"/>
    </xf>
    <xf numFmtId="190" fontId="9" fillId="0" borderId="20" xfId="0" applyNumberFormat="1" applyFont="1" applyBorder="1" applyAlignment="1">
      <alignment horizontal="left" vertical="top" wrapText="1"/>
    </xf>
    <xf numFmtId="49" fontId="5" fillId="6" borderId="27" xfId="0" applyNumberFormat="1" applyFont="1" applyFill="1" applyBorder="1" applyAlignment="1">
      <alignment horizontal="left" vertical="top"/>
    </xf>
    <xf numFmtId="49" fontId="9" fillId="0" borderId="3" xfId="0" applyNumberFormat="1" applyFont="1" applyBorder="1" applyAlignment="1">
      <alignment horizontal="left" vertical="top" wrapText="1"/>
    </xf>
    <xf numFmtId="49" fontId="5" fillId="18" borderId="27" xfId="0" applyNumberFormat="1" applyFont="1" applyFill="1" applyBorder="1" applyAlignment="1">
      <alignment horizontal="left" vertical="top"/>
    </xf>
    <xf numFmtId="0" fontId="6" fillId="9" borderId="20" xfId="0" applyFont="1" applyFill="1" applyBorder="1"/>
    <xf numFmtId="0" fontId="6" fillId="9" borderId="8" xfId="0" applyFont="1" applyFill="1" applyBorder="1"/>
    <xf numFmtId="190" fontId="9" fillId="13" borderId="0" xfId="0" applyNumberFormat="1" applyFont="1" applyFill="1" applyAlignment="1">
      <alignment horizontal="left" vertical="top" wrapText="1"/>
    </xf>
    <xf numFmtId="190" fontId="9" fillId="13" borderId="23" xfId="0" applyNumberFormat="1" applyFont="1" applyFill="1" applyBorder="1" applyAlignment="1">
      <alignment horizontal="left" vertical="top" wrapText="1"/>
    </xf>
    <xf numFmtId="190" fontId="5" fillId="0" borderId="0" xfId="3" applyNumberFormat="1" applyFont="1" applyAlignment="1">
      <alignment horizontal="left" vertical="top" wrapText="1"/>
    </xf>
    <xf numFmtId="190" fontId="5" fillId="0" borderId="47" xfId="3" applyNumberFormat="1" applyFont="1" applyBorder="1" applyAlignment="1">
      <alignment horizontal="left" vertical="top" wrapText="1"/>
    </xf>
    <xf numFmtId="0" fontId="6" fillId="0" borderId="34" xfId="0" applyFont="1" applyBorder="1"/>
    <xf numFmtId="190" fontId="9" fillId="0" borderId="47" xfId="0" applyNumberFormat="1" applyFont="1" applyBorder="1" applyAlignment="1">
      <alignment horizontal="left" vertical="top" wrapText="1"/>
    </xf>
    <xf numFmtId="190" fontId="9" fillId="0" borderId="35" xfId="0" applyNumberFormat="1" applyFont="1" applyBorder="1" applyAlignment="1">
      <alignment horizontal="left" vertical="top" wrapText="1"/>
    </xf>
    <xf numFmtId="190" fontId="9" fillId="0" borderId="63" xfId="0" applyNumberFormat="1" applyFont="1" applyBorder="1" applyAlignment="1">
      <alignment horizontal="left" vertical="top" wrapText="1"/>
    </xf>
    <xf numFmtId="49" fontId="5" fillId="13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/>
    <xf numFmtId="49" fontId="5" fillId="15" borderId="2" xfId="0" applyNumberFormat="1" applyFont="1" applyFill="1" applyBorder="1" applyAlignment="1">
      <alignment horizontal="center" vertical="center" wrapText="1"/>
    </xf>
    <xf numFmtId="0" fontId="6" fillId="13" borderId="3" xfId="0" applyFont="1" applyFill="1" applyBorder="1"/>
    <xf numFmtId="0" fontId="6" fillId="13" borderId="4" xfId="0" applyFont="1" applyFill="1" applyBorder="1"/>
    <xf numFmtId="0" fontId="6" fillId="13" borderId="11" xfId="0" applyFont="1" applyFill="1" applyBorder="1"/>
    <xf numFmtId="0" fontId="6" fillId="13" borderId="12" xfId="0" applyFont="1" applyFill="1" applyBorder="1"/>
    <xf numFmtId="188" fontId="16" fillId="2" borderId="9" xfId="0" applyNumberFormat="1" applyFont="1" applyFill="1" applyBorder="1" applyAlignment="1">
      <alignment horizontal="center" vertical="center" wrapText="1"/>
    </xf>
    <xf numFmtId="188" fontId="16" fillId="2" borderId="11" xfId="0" applyNumberFormat="1" applyFont="1" applyFill="1" applyBorder="1" applyAlignment="1">
      <alignment horizontal="center" vertical="center" wrapText="1"/>
    </xf>
    <xf numFmtId="49" fontId="5" fillId="17" borderId="7" xfId="0" applyNumberFormat="1" applyFont="1" applyFill="1" applyBorder="1" applyAlignment="1">
      <alignment horizontal="left" vertical="top" wrapText="1"/>
    </xf>
    <xf numFmtId="0" fontId="6" fillId="13" borderId="20" xfId="0" applyFont="1" applyFill="1" applyBorder="1"/>
    <xf numFmtId="0" fontId="6" fillId="13" borderId="8" xfId="0" applyFont="1" applyFill="1" applyBorder="1"/>
    <xf numFmtId="188" fontId="5" fillId="2" borderId="3" xfId="0" applyNumberFormat="1" applyFont="1" applyFill="1" applyBorder="1" applyAlignment="1">
      <alignment horizontal="center" vertical="center"/>
    </xf>
    <xf numFmtId="0" fontId="6" fillId="13" borderId="0" xfId="0" applyFont="1" applyFill="1"/>
    <xf numFmtId="49" fontId="5" fillId="4" borderId="18" xfId="0" applyNumberFormat="1" applyFont="1" applyFill="1" applyBorder="1" applyAlignment="1">
      <alignment horizontal="left" vertical="top" wrapText="1"/>
    </xf>
    <xf numFmtId="49" fontId="5" fillId="4" borderId="28" xfId="0" applyNumberFormat="1" applyFont="1" applyFill="1" applyBorder="1" applyAlignment="1">
      <alignment horizontal="left" vertical="top" wrapText="1"/>
    </xf>
    <xf numFmtId="49" fontId="5" fillId="4" borderId="15" xfId="0" applyNumberFormat="1" applyFont="1" applyFill="1" applyBorder="1" applyAlignment="1">
      <alignment horizontal="left" vertical="top" wrapText="1"/>
    </xf>
    <xf numFmtId="190" fontId="9" fillId="13" borderId="52" xfId="0" applyNumberFormat="1" applyFont="1" applyFill="1" applyBorder="1" applyAlignment="1">
      <alignment horizontal="left" vertical="top" wrapText="1"/>
    </xf>
    <xf numFmtId="190" fontId="9" fillId="13" borderId="51" xfId="0" applyNumberFormat="1" applyFont="1" applyFill="1" applyBorder="1" applyAlignment="1">
      <alignment horizontal="left" vertical="top" wrapText="1"/>
    </xf>
    <xf numFmtId="0" fontId="5" fillId="11" borderId="34" xfId="0" applyFont="1" applyFill="1" applyBorder="1" applyAlignment="1">
      <alignment horizontal="left" vertical="top" wrapText="1"/>
    </xf>
  </cellXfs>
  <cellStyles count="4">
    <cellStyle name="จุลภาค" xfId="1" builtinId="3"/>
    <cellStyle name="ปกติ" xfId="0" builtinId="0"/>
    <cellStyle name="ปกติ 2 2" xfId="3" xr:uid="{ED937109-94F9-49E2-A9BA-C82D9DDF4C98}"/>
    <cellStyle name="ปกติ_กป" xfId="2" xr:uid="{803275E8-305C-4D76-994B-CBD15B39A293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985"/>
  <sheetViews>
    <sheetView zoomScale="80" zoomScaleNormal="80" workbookViewId="0">
      <pane xSplit="8" ySplit="5" topLeftCell="I105" activePane="bottomRight" state="frozen"/>
      <selection pane="topRight" activeCell="I1" sqref="I1"/>
      <selection pane="bottomLeft" activeCell="A6" sqref="A6"/>
      <selection pane="bottomRight" activeCell="B123" sqref="B123:E123"/>
    </sheetView>
  </sheetViews>
  <sheetFormatPr defaultColWidth="14.44140625" defaultRowHeight="15" customHeight="1"/>
  <cols>
    <col min="1" max="2" width="3.44140625" customWidth="1"/>
    <col min="3" max="3" width="6.10937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3.33203125" customWidth="1"/>
    <col min="11" max="11" width="10.5546875" customWidth="1"/>
    <col min="12" max="12" width="13" customWidth="1"/>
    <col min="13" max="13" width="10.5546875" customWidth="1"/>
    <col min="14" max="14" width="12" customWidth="1"/>
    <col min="15" max="15" width="10.5546875" customWidth="1"/>
    <col min="16" max="16" width="12.44140625" customWidth="1"/>
    <col min="17" max="17" width="10.5546875" customWidth="1"/>
    <col min="18" max="18" width="12.5546875" customWidth="1"/>
    <col min="19" max="19" width="10.5546875" customWidth="1"/>
    <col min="20" max="20" width="13.33203125" customWidth="1"/>
    <col min="21" max="21" width="10.5546875" customWidth="1"/>
    <col min="22" max="22" width="12.33203125" customWidth="1"/>
    <col min="23" max="23" width="10.5546875" customWidth="1"/>
    <col min="24" max="24" width="12.33203125" customWidth="1"/>
    <col min="25" max="25" width="10.5546875" customWidth="1"/>
    <col min="26" max="26" width="13.109375" customWidth="1"/>
    <col min="27" max="29" width="10.5546875" customWidth="1"/>
    <col min="30" max="30" width="12.5546875" customWidth="1"/>
    <col min="31" max="31" width="10.5546875" customWidth="1"/>
    <col min="32" max="32" width="12.6640625" customWidth="1"/>
  </cols>
  <sheetData>
    <row r="1" spans="1:34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</row>
    <row r="2" spans="1:34" ht="20.25" customHeight="1">
      <c r="A2" s="306" t="s">
        <v>186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</row>
    <row r="3" spans="1:34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307" t="s">
        <v>128</v>
      </c>
      <c r="J3" s="274"/>
      <c r="K3" s="298" t="s">
        <v>5</v>
      </c>
      <c r="L3" s="299"/>
      <c r="M3" s="298" t="s">
        <v>6</v>
      </c>
      <c r="N3" s="299"/>
      <c r="O3" s="298" t="s">
        <v>7</v>
      </c>
      <c r="P3" s="299"/>
      <c r="Q3" s="298" t="s">
        <v>8</v>
      </c>
      <c r="R3" s="299"/>
      <c r="S3" s="298" t="s">
        <v>9</v>
      </c>
      <c r="T3" s="299"/>
      <c r="U3" s="298" t="s">
        <v>10</v>
      </c>
      <c r="V3" s="299"/>
      <c r="W3" s="298" t="s">
        <v>11</v>
      </c>
      <c r="X3" s="299"/>
      <c r="Y3" s="298" t="s">
        <v>12</v>
      </c>
      <c r="Z3" s="299"/>
      <c r="AA3" s="298" t="s">
        <v>13</v>
      </c>
      <c r="AB3" s="299"/>
      <c r="AC3" s="298" t="s">
        <v>14</v>
      </c>
      <c r="AD3" s="299"/>
      <c r="AE3" s="298" t="s">
        <v>15</v>
      </c>
      <c r="AF3" s="299"/>
    </row>
    <row r="4" spans="1:34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9" t="s">
        <v>17</v>
      </c>
      <c r="J4" s="10" t="s">
        <v>19</v>
      </c>
      <c r="K4" s="11" t="s">
        <v>17</v>
      </c>
      <c r="L4" s="12" t="s">
        <v>19</v>
      </c>
      <c r="M4" s="11" t="s">
        <v>17</v>
      </c>
      <c r="N4" s="12" t="s">
        <v>19</v>
      </c>
      <c r="O4" s="11" t="s">
        <v>17</v>
      </c>
      <c r="P4" s="12" t="s">
        <v>19</v>
      </c>
      <c r="Q4" s="11" t="s">
        <v>17</v>
      </c>
      <c r="R4" s="12" t="s">
        <v>19</v>
      </c>
      <c r="S4" s="11" t="s">
        <v>17</v>
      </c>
      <c r="T4" s="12" t="s">
        <v>19</v>
      </c>
      <c r="U4" s="11" t="s">
        <v>17</v>
      </c>
      <c r="V4" s="12" t="s">
        <v>19</v>
      </c>
      <c r="W4" s="11" t="s">
        <v>17</v>
      </c>
      <c r="X4" s="12" t="s">
        <v>19</v>
      </c>
      <c r="Y4" s="11" t="s">
        <v>17</v>
      </c>
      <c r="Z4" s="12" t="s">
        <v>19</v>
      </c>
      <c r="AA4" s="11" t="s">
        <v>17</v>
      </c>
      <c r="AB4" s="12" t="s">
        <v>19</v>
      </c>
      <c r="AC4" s="11" t="s">
        <v>17</v>
      </c>
      <c r="AD4" s="12" t="s">
        <v>19</v>
      </c>
      <c r="AE4" s="11" t="s">
        <v>17</v>
      </c>
      <c r="AF4" s="12" t="s">
        <v>19</v>
      </c>
    </row>
    <row r="5" spans="1:34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6">
        <f>J5</f>
        <v>549289</v>
      </c>
      <c r="I5" s="17"/>
      <c r="J5" s="18">
        <f>J6+J12+J103+J112+J130</f>
        <v>549289</v>
      </c>
      <c r="K5" s="19"/>
      <c r="L5" s="18">
        <f>L6+L12+L103+L112+L130</f>
        <v>29096</v>
      </c>
      <c r="M5" s="20"/>
      <c r="N5" s="18">
        <f>N6+N12+N103+N112+N130</f>
        <v>23134</v>
      </c>
      <c r="O5" s="19"/>
      <c r="P5" s="18">
        <f>P6+P12+P103+P112+P130</f>
        <v>22648</v>
      </c>
      <c r="Q5" s="19"/>
      <c r="R5" s="18">
        <f>R6+R12+R103+R112+R130</f>
        <v>21077</v>
      </c>
      <c r="S5" s="19"/>
      <c r="T5" s="18">
        <f>T6+T12+T103+T112+T130</f>
        <v>43354</v>
      </c>
      <c r="U5" s="19"/>
      <c r="V5" s="18">
        <f>V6+V12+V103+V112+V130</f>
        <v>53804</v>
      </c>
      <c r="W5" s="19"/>
      <c r="X5" s="20">
        <f>X12+X6+X112+X130+X103</f>
        <v>53751</v>
      </c>
      <c r="Y5" s="19"/>
      <c r="Z5" s="20">
        <f>Z12+Z6+Z112+Z130+Z103</f>
        <v>37300</v>
      </c>
      <c r="AA5" s="19"/>
      <c r="AB5" s="20">
        <f>AB12+AB6+AB112+AB130+AB103</f>
        <v>86450</v>
      </c>
      <c r="AC5" s="19"/>
      <c r="AD5" s="20">
        <f>AD12+AD6+AD112+AD130+AD103</f>
        <v>74950</v>
      </c>
      <c r="AE5" s="19"/>
      <c r="AF5" s="20">
        <f>AF12+AF6+AF112+AF130+AF103</f>
        <v>103725</v>
      </c>
      <c r="AG5" s="203">
        <f>SUM(L5:AF5)</f>
        <v>549289</v>
      </c>
    </row>
    <row r="6" spans="1:34" ht="21" customHeight="1">
      <c r="A6" s="257" t="s">
        <v>60</v>
      </c>
      <c r="B6" s="258"/>
      <c r="C6" s="258"/>
      <c r="D6" s="258"/>
      <c r="E6" s="259"/>
      <c r="F6" s="82"/>
      <c r="G6" s="82"/>
      <c r="H6" s="83">
        <f>J6</f>
        <v>3800</v>
      </c>
      <c r="I6" s="84"/>
      <c r="J6" s="85">
        <f>J7</f>
        <v>3800</v>
      </c>
      <c r="K6" s="84"/>
      <c r="L6" s="85">
        <f>L7</f>
        <v>0</v>
      </c>
      <c r="M6" s="86"/>
      <c r="N6" s="85">
        <f>N7</f>
        <v>0</v>
      </c>
      <c r="O6" s="86"/>
      <c r="P6" s="85">
        <f>P7</f>
        <v>0</v>
      </c>
      <c r="Q6" s="87"/>
      <c r="R6" s="85">
        <f>R7</f>
        <v>0</v>
      </c>
      <c r="S6" s="87"/>
      <c r="T6" s="85">
        <f>T7</f>
        <v>0</v>
      </c>
      <c r="U6" s="87"/>
      <c r="V6" s="85">
        <f>V7</f>
        <v>0</v>
      </c>
      <c r="W6" s="88"/>
      <c r="X6" s="85">
        <f>X7</f>
        <v>0</v>
      </c>
      <c r="Y6" s="87"/>
      <c r="Z6" s="85">
        <f>Z7</f>
        <v>0</v>
      </c>
      <c r="AA6" s="87"/>
      <c r="AB6" s="85">
        <f>AB7</f>
        <v>0</v>
      </c>
      <c r="AC6" s="87"/>
      <c r="AD6" s="85">
        <f>AD7</f>
        <v>0</v>
      </c>
      <c r="AE6" s="87"/>
      <c r="AF6" s="85">
        <f>AF7</f>
        <v>3800</v>
      </c>
      <c r="AG6" s="203">
        <f t="shared" ref="AG6:AG18" si="0">L6+N6+P6+R6+T6+V6+X6+Z6+AB6+AD6+AF6</f>
        <v>3800</v>
      </c>
    </row>
    <row r="7" spans="1:34" ht="20.25" customHeight="1">
      <c r="A7" s="278" t="s">
        <v>61</v>
      </c>
      <c r="B7" s="258"/>
      <c r="C7" s="258"/>
      <c r="D7" s="258"/>
      <c r="E7" s="274"/>
      <c r="F7" s="26"/>
      <c r="G7" s="27"/>
      <c r="H7" s="28">
        <f t="shared" ref="H7" si="1">J7</f>
        <v>3800</v>
      </c>
      <c r="I7" s="29"/>
      <c r="J7" s="32">
        <f>J8</f>
        <v>3800</v>
      </c>
      <c r="K7" s="31"/>
      <c r="L7" s="32">
        <f>L8</f>
        <v>0</v>
      </c>
      <c r="M7" s="31"/>
      <c r="N7" s="32">
        <f>N8</f>
        <v>0</v>
      </c>
      <c r="O7" s="31"/>
      <c r="P7" s="32">
        <f>P8</f>
        <v>0</v>
      </c>
      <c r="Q7" s="31"/>
      <c r="R7" s="32">
        <f>R8</f>
        <v>0</v>
      </c>
      <c r="S7" s="31"/>
      <c r="T7" s="32">
        <f>T8</f>
        <v>0</v>
      </c>
      <c r="U7" s="31"/>
      <c r="V7" s="32">
        <f>V8</f>
        <v>0</v>
      </c>
      <c r="W7" s="31"/>
      <c r="X7" s="32">
        <f>X8</f>
        <v>0</v>
      </c>
      <c r="Y7" s="31"/>
      <c r="Z7" s="32">
        <f t="shared" ref="Z7:AB7" si="2">Z8</f>
        <v>0</v>
      </c>
      <c r="AA7" s="31">
        <f t="shared" si="2"/>
        <v>0</v>
      </c>
      <c r="AB7" s="32">
        <f t="shared" si="2"/>
        <v>0</v>
      </c>
      <c r="AC7" s="31">
        <v>0</v>
      </c>
      <c r="AD7" s="32">
        <f t="shared" ref="AD7:AF7" si="3">AD8</f>
        <v>0</v>
      </c>
      <c r="AE7" s="31">
        <f t="shared" si="3"/>
        <v>20</v>
      </c>
      <c r="AF7" s="32">
        <f t="shared" si="3"/>
        <v>3800</v>
      </c>
      <c r="AG7" s="206">
        <f t="shared" si="0"/>
        <v>3800</v>
      </c>
      <c r="AH7" s="207">
        <v>1</v>
      </c>
    </row>
    <row r="8" spans="1:34" ht="20.25" customHeight="1">
      <c r="A8" s="57">
        <v>1</v>
      </c>
      <c r="B8" s="273" t="s">
        <v>62</v>
      </c>
      <c r="C8" s="258"/>
      <c r="D8" s="258"/>
      <c r="E8" s="274"/>
      <c r="F8" s="33"/>
      <c r="G8" s="34"/>
      <c r="H8" s="35">
        <f>J8</f>
        <v>3800</v>
      </c>
      <c r="I8" s="36"/>
      <c r="J8" s="37">
        <f>J11</f>
        <v>3800</v>
      </c>
      <c r="K8" s="39"/>
      <c r="L8" s="39">
        <f>SUM(L9:L11)</f>
        <v>0</v>
      </c>
      <c r="M8" s="39"/>
      <c r="N8" s="39">
        <f>SUM(N9:N11)</f>
        <v>0</v>
      </c>
      <c r="O8" s="39"/>
      <c r="P8" s="39">
        <f>SUM(P9:P11)</f>
        <v>0</v>
      </c>
      <c r="Q8" s="39"/>
      <c r="R8" s="39">
        <f>SUM(R9:R11)</f>
        <v>0</v>
      </c>
      <c r="S8" s="38"/>
      <c r="T8" s="39">
        <f>SUM(T9:T11)</f>
        <v>0</v>
      </c>
      <c r="U8" s="38"/>
      <c r="V8" s="39">
        <f>SUM(V9:V11)</f>
        <v>0</v>
      </c>
      <c r="W8" s="38"/>
      <c r="X8" s="39">
        <f>SUM(X9:X11)</f>
        <v>0</v>
      </c>
      <c r="Y8" s="38"/>
      <c r="Z8" s="39">
        <f t="shared" ref="Z8:AF8" si="4">SUM(Z9:Z11)</f>
        <v>0</v>
      </c>
      <c r="AA8" s="38">
        <f t="shared" si="4"/>
        <v>0</v>
      </c>
      <c r="AB8" s="39">
        <f t="shared" si="4"/>
        <v>0</v>
      </c>
      <c r="AC8" s="38">
        <f t="shared" si="4"/>
        <v>0</v>
      </c>
      <c r="AD8" s="39">
        <f t="shared" si="4"/>
        <v>0</v>
      </c>
      <c r="AE8" s="38">
        <f t="shared" si="4"/>
        <v>20</v>
      </c>
      <c r="AF8" s="39">
        <f t="shared" si="4"/>
        <v>3800</v>
      </c>
      <c r="AG8" s="203">
        <f t="shared" si="0"/>
        <v>3800</v>
      </c>
    </row>
    <row r="9" spans="1:34" ht="20.25" customHeight="1">
      <c r="A9" s="64"/>
      <c r="B9" s="41" t="s">
        <v>24</v>
      </c>
      <c r="C9" s="271" t="s">
        <v>63</v>
      </c>
      <c r="D9" s="275"/>
      <c r="E9" s="272"/>
      <c r="F9" s="42"/>
      <c r="G9" s="43"/>
      <c r="H9" s="44"/>
      <c r="I9" s="45"/>
      <c r="J9" s="46"/>
      <c r="K9" s="49"/>
      <c r="L9" s="50"/>
      <c r="M9" s="49"/>
      <c r="N9" s="50"/>
      <c r="O9" s="49"/>
      <c r="P9" s="50"/>
      <c r="Q9" s="49"/>
      <c r="R9" s="50"/>
      <c r="S9" s="49"/>
      <c r="T9" s="50"/>
      <c r="U9" s="49"/>
      <c r="V9" s="50"/>
      <c r="W9" s="49"/>
      <c r="X9" s="50"/>
      <c r="Y9" s="49"/>
      <c r="Z9" s="50"/>
      <c r="AA9" s="49"/>
      <c r="AB9" s="50"/>
      <c r="AC9" s="49"/>
      <c r="AD9" s="50"/>
      <c r="AE9" s="49"/>
      <c r="AF9" s="50"/>
      <c r="AG9" s="203">
        <f t="shared" si="0"/>
        <v>0</v>
      </c>
    </row>
    <row r="10" spans="1:34" ht="20.25" customHeight="1">
      <c r="A10" s="40"/>
      <c r="B10" s="41"/>
      <c r="C10" s="66" t="s">
        <v>25</v>
      </c>
      <c r="D10" s="271" t="s">
        <v>126</v>
      </c>
      <c r="E10" s="272"/>
      <c r="F10" s="42"/>
      <c r="G10" s="43"/>
      <c r="H10" s="44"/>
      <c r="I10" s="45"/>
      <c r="J10" s="46"/>
      <c r="K10" s="49"/>
      <c r="L10" s="50"/>
      <c r="M10" s="49"/>
      <c r="N10" s="50"/>
      <c r="O10" s="49"/>
      <c r="P10" s="50"/>
      <c r="Q10" s="49"/>
      <c r="R10" s="50"/>
      <c r="S10" s="49"/>
      <c r="T10" s="50"/>
      <c r="U10" s="49"/>
      <c r="V10" s="50"/>
      <c r="W10" s="49"/>
      <c r="X10" s="50"/>
      <c r="Y10" s="47"/>
      <c r="Z10" s="48"/>
      <c r="AA10" s="47"/>
      <c r="AB10" s="48"/>
      <c r="AC10" s="47"/>
      <c r="AD10" s="48"/>
      <c r="AE10" s="47"/>
      <c r="AF10" s="48"/>
      <c r="AG10" s="203">
        <f t="shared" si="0"/>
        <v>0</v>
      </c>
    </row>
    <row r="11" spans="1:34" ht="20.25" customHeight="1">
      <c r="A11" s="40"/>
      <c r="B11" s="41"/>
      <c r="C11" s="66"/>
      <c r="D11" s="89">
        <v>1.1000000000000001</v>
      </c>
      <c r="E11" s="90" t="s">
        <v>127</v>
      </c>
      <c r="F11" s="42" t="s">
        <v>129</v>
      </c>
      <c r="G11" s="43">
        <v>20</v>
      </c>
      <c r="H11" s="44">
        <v>3800</v>
      </c>
      <c r="I11" s="45">
        <v>20</v>
      </c>
      <c r="J11" s="46">
        <v>3800</v>
      </c>
      <c r="K11" s="49"/>
      <c r="L11" s="79">
        <v>0</v>
      </c>
      <c r="M11" s="49"/>
      <c r="N11" s="79">
        <v>0</v>
      </c>
      <c r="O11" s="49"/>
      <c r="P11" s="79">
        <v>0</v>
      </c>
      <c r="Q11" s="49"/>
      <c r="R11" s="79">
        <v>0</v>
      </c>
      <c r="S11" s="49"/>
      <c r="T11" s="79">
        <v>0</v>
      </c>
      <c r="U11" s="49"/>
      <c r="V11" s="79">
        <v>0</v>
      </c>
      <c r="W11" s="49"/>
      <c r="X11" s="79">
        <v>0</v>
      </c>
      <c r="Y11" s="47"/>
      <c r="Z11" s="79">
        <v>0</v>
      </c>
      <c r="AA11" s="47"/>
      <c r="AB11" s="79">
        <v>0</v>
      </c>
      <c r="AC11" s="47"/>
      <c r="AD11" s="79">
        <v>0</v>
      </c>
      <c r="AE11" s="49">
        <v>20</v>
      </c>
      <c r="AF11" s="50">
        <v>3800</v>
      </c>
      <c r="AG11" s="203">
        <f t="shared" si="0"/>
        <v>3800</v>
      </c>
    </row>
    <row r="12" spans="1:34" ht="21" customHeight="1">
      <c r="A12" s="296" t="s">
        <v>22</v>
      </c>
      <c r="B12" s="258"/>
      <c r="C12" s="258"/>
      <c r="D12" s="258"/>
      <c r="E12" s="274"/>
      <c r="F12" s="21"/>
      <c r="G12" s="22"/>
      <c r="H12" s="23">
        <f>J12</f>
        <v>417039</v>
      </c>
      <c r="I12" s="24"/>
      <c r="J12" s="157">
        <f>J13+J36+J40+J56+J64+J71+J79</f>
        <v>417039</v>
      </c>
      <c r="K12" s="25"/>
      <c r="L12" s="157">
        <f>L13+L36+L40+L56+L64+L71+L79</f>
        <v>23796</v>
      </c>
      <c r="M12" s="25"/>
      <c r="N12" s="157">
        <f>N13+N36+N40+N56+N64+N71+N79</f>
        <v>17834</v>
      </c>
      <c r="O12" s="25"/>
      <c r="P12" s="157">
        <f>P13+P36+P40+P56+P64+P71+P79</f>
        <v>16348</v>
      </c>
      <c r="Q12" s="25"/>
      <c r="R12" s="157">
        <f>R13+R36+R40+R56+R64+R71+R79</f>
        <v>15777</v>
      </c>
      <c r="S12" s="25"/>
      <c r="T12" s="157">
        <f>T13+T36+T40+T56+T64+T71+T79</f>
        <v>37054</v>
      </c>
      <c r="U12" s="25"/>
      <c r="V12" s="157">
        <f>V13+V36+V40+V56+V64+V71+V79</f>
        <v>48504</v>
      </c>
      <c r="W12" s="25"/>
      <c r="X12" s="157">
        <f>X13+X36+X40+X56+X64+X71+X79</f>
        <v>48451</v>
      </c>
      <c r="Y12" s="25"/>
      <c r="Z12" s="157">
        <f>Z13+Z36+Z40+Z56+Z64+Z71+Z79</f>
        <v>27150</v>
      </c>
      <c r="AA12" s="25"/>
      <c r="AB12" s="157">
        <f>AB13+AB36+AB40+AB56+AB64+AB71+AB79</f>
        <v>43250</v>
      </c>
      <c r="AC12" s="25"/>
      <c r="AD12" s="157">
        <f>AD13+AD36+AD40+AD56+AD64+AD71+AD79</f>
        <v>47950</v>
      </c>
      <c r="AE12" s="25"/>
      <c r="AF12" s="157">
        <f>AF13+AF36+AF40+AF56+AF64+AF71+AF79</f>
        <v>90925</v>
      </c>
      <c r="AG12" s="203">
        <f t="shared" si="0"/>
        <v>417039</v>
      </c>
    </row>
    <row r="13" spans="1:34" ht="20.25" customHeight="1">
      <c r="A13" s="278" t="s">
        <v>89</v>
      </c>
      <c r="B13" s="258"/>
      <c r="C13" s="258"/>
      <c r="D13" s="258"/>
      <c r="E13" s="274"/>
      <c r="F13" s="26"/>
      <c r="G13" s="27"/>
      <c r="H13" s="28">
        <f>J13</f>
        <v>91450</v>
      </c>
      <c r="I13" s="29"/>
      <c r="J13" s="32">
        <f>J15+J23+J34</f>
        <v>91450</v>
      </c>
      <c r="K13" s="31"/>
      <c r="L13" s="32">
        <f>L14</f>
        <v>12600</v>
      </c>
      <c r="M13" s="31"/>
      <c r="N13" s="32">
        <f>N15+N23+N34</f>
        <v>4600</v>
      </c>
      <c r="O13" s="31"/>
      <c r="P13" s="32">
        <f>P15+P23+P34</f>
        <v>4600</v>
      </c>
      <c r="Q13" s="31"/>
      <c r="R13" s="32">
        <f>R15+R23+R34</f>
        <v>4600</v>
      </c>
      <c r="S13" s="31"/>
      <c r="T13" s="32">
        <f>T15+T23+T34</f>
        <v>4600</v>
      </c>
      <c r="U13" s="31"/>
      <c r="V13" s="32">
        <f>V15+V23+V34</f>
        <v>4600</v>
      </c>
      <c r="W13" s="31"/>
      <c r="X13" s="32">
        <f>X15+X23+X34</f>
        <v>12600</v>
      </c>
      <c r="Y13" s="31"/>
      <c r="Z13" s="32">
        <f>Z15+Z23+Z34</f>
        <v>0</v>
      </c>
      <c r="AA13" s="31">
        <f t="shared" ref="AA13" si="5">AA15</f>
        <v>0</v>
      </c>
      <c r="AB13" s="32">
        <f>AB15+AB23+AB34</f>
        <v>43250</v>
      </c>
      <c r="AC13" s="31">
        <v>0</v>
      </c>
      <c r="AD13" s="32">
        <f>AD15+AD23+AD34</f>
        <v>0</v>
      </c>
      <c r="AE13" s="31">
        <f t="shared" ref="AE13" si="6">AE15</f>
        <v>0</v>
      </c>
      <c r="AF13" s="158">
        <f>AF15+AF23+AF34</f>
        <v>0</v>
      </c>
      <c r="AG13" s="206">
        <f t="shared" si="0"/>
        <v>91450</v>
      </c>
      <c r="AH13" s="207">
        <v>2</v>
      </c>
    </row>
    <row r="14" spans="1:34" ht="20.25" customHeight="1">
      <c r="A14" s="264" t="s">
        <v>125</v>
      </c>
      <c r="B14" s="265"/>
      <c r="C14" s="265"/>
      <c r="D14" s="265"/>
      <c r="E14" s="266"/>
      <c r="F14" s="146"/>
      <c r="G14" s="147"/>
      <c r="H14" s="148">
        <f>J14</f>
        <v>91450</v>
      </c>
      <c r="I14" s="149"/>
      <c r="J14" s="150">
        <f>J15+J23+J34</f>
        <v>91450</v>
      </c>
      <c r="K14" s="149"/>
      <c r="L14" s="150">
        <f>L15+L23+L34</f>
        <v>12600</v>
      </c>
      <c r="M14" s="149"/>
      <c r="N14" s="150">
        <f t="shared" ref="N14" si="7">N15+N23+N34</f>
        <v>4600</v>
      </c>
      <c r="O14" s="149"/>
      <c r="P14" s="150">
        <f t="shared" ref="P14" si="8">P15+P23+P34</f>
        <v>4600</v>
      </c>
      <c r="Q14" s="149"/>
      <c r="R14" s="150">
        <f t="shared" ref="R14" si="9">R15+R23+R34</f>
        <v>4600</v>
      </c>
      <c r="S14" s="149"/>
      <c r="T14" s="150">
        <f t="shared" ref="T14" si="10">T15+T23+T34</f>
        <v>4600</v>
      </c>
      <c r="U14" s="149"/>
      <c r="V14" s="150">
        <f t="shared" ref="V14" si="11">V15+V23+V34</f>
        <v>4600</v>
      </c>
      <c r="W14" s="149"/>
      <c r="X14" s="150">
        <f t="shared" ref="X14" si="12">X15+X23+X34</f>
        <v>12600</v>
      </c>
      <c r="Y14" s="149"/>
      <c r="Z14" s="150">
        <f>Z15+Z23+Z34</f>
        <v>0</v>
      </c>
      <c r="AA14" s="149"/>
      <c r="AB14" s="150">
        <f t="shared" ref="AB14" si="13">AB15+AB23+AB34</f>
        <v>43250</v>
      </c>
      <c r="AC14" s="149"/>
      <c r="AD14" s="150">
        <f>AD15+AD23+AD34</f>
        <v>0</v>
      </c>
      <c r="AE14" s="149"/>
      <c r="AF14" s="159"/>
      <c r="AG14" s="203">
        <f t="shared" si="0"/>
        <v>91450</v>
      </c>
    </row>
    <row r="15" spans="1:34" ht="20.25" customHeight="1">
      <c r="A15" s="160">
        <v>1</v>
      </c>
      <c r="B15" s="302" t="s">
        <v>90</v>
      </c>
      <c r="C15" s="303"/>
      <c r="D15" s="303"/>
      <c r="E15" s="304"/>
      <c r="F15" s="161"/>
      <c r="G15" s="162"/>
      <c r="H15" s="163">
        <f>J15</f>
        <v>19950</v>
      </c>
      <c r="I15" s="164"/>
      <c r="J15" s="165">
        <f>SUM(J16:J22)</f>
        <v>19950</v>
      </c>
      <c r="K15" s="166"/>
      <c r="L15" s="167">
        <f>SUM(L16:L22)</f>
        <v>600</v>
      </c>
      <c r="M15" s="166"/>
      <c r="N15" s="167">
        <f>SUM(N16:N22)</f>
        <v>600</v>
      </c>
      <c r="O15" s="166"/>
      <c r="P15" s="167">
        <f>SUM(P16:P22)</f>
        <v>600</v>
      </c>
      <c r="Q15" s="166"/>
      <c r="R15" s="167">
        <f>SUM(R16:R22)</f>
        <v>600</v>
      </c>
      <c r="S15" s="168"/>
      <c r="T15" s="167">
        <f>SUM(T16:T22)</f>
        <v>600</v>
      </c>
      <c r="U15" s="168"/>
      <c r="V15" s="167">
        <f>SUM(V16:V22)</f>
        <v>600</v>
      </c>
      <c r="W15" s="168"/>
      <c r="X15" s="167">
        <f>SUM(X16:X22)</f>
        <v>600</v>
      </c>
      <c r="Y15" s="168"/>
      <c r="Z15" s="167">
        <f>SUM(Z16:Z26)</f>
        <v>0</v>
      </c>
      <c r="AA15" s="168">
        <v>0</v>
      </c>
      <c r="AB15" s="167">
        <f>SUM(AB16:AB22)</f>
        <v>15750</v>
      </c>
      <c r="AC15" s="168">
        <f>SUM(AC16:AC16)</f>
        <v>0</v>
      </c>
      <c r="AD15" s="167">
        <f>SUM(AD16:AD22)</f>
        <v>0</v>
      </c>
      <c r="AE15" s="168">
        <f>SUM(AE16:AE16)</f>
        <v>0</v>
      </c>
      <c r="AF15" s="169">
        <f>SUM(AF16:AF22)</f>
        <v>0</v>
      </c>
      <c r="AG15" s="203">
        <f t="shared" si="0"/>
        <v>19950</v>
      </c>
    </row>
    <row r="16" spans="1:34" ht="20.25" customHeight="1">
      <c r="A16" s="64"/>
      <c r="B16" s="41" t="s">
        <v>24</v>
      </c>
      <c r="C16" s="271" t="s">
        <v>91</v>
      </c>
      <c r="D16" s="275"/>
      <c r="E16" s="272"/>
      <c r="F16" s="42" t="s">
        <v>34</v>
      </c>
      <c r="G16" s="43">
        <v>29</v>
      </c>
      <c r="H16" s="44">
        <v>10150</v>
      </c>
      <c r="I16" s="45">
        <v>29</v>
      </c>
      <c r="J16" s="46">
        <v>10150</v>
      </c>
      <c r="K16" s="111">
        <v>0</v>
      </c>
      <c r="L16" s="79">
        <v>0</v>
      </c>
      <c r="M16" s="111">
        <v>0</v>
      </c>
      <c r="N16" s="79">
        <v>0</v>
      </c>
      <c r="O16" s="111">
        <v>0</v>
      </c>
      <c r="P16" s="79">
        <v>0</v>
      </c>
      <c r="Q16" s="111">
        <v>0</v>
      </c>
      <c r="R16" s="79">
        <v>0</v>
      </c>
      <c r="S16" s="111">
        <v>0</v>
      </c>
      <c r="T16" s="79">
        <v>0</v>
      </c>
      <c r="U16" s="111">
        <v>0</v>
      </c>
      <c r="V16" s="79">
        <v>0</v>
      </c>
      <c r="W16" s="111">
        <v>0</v>
      </c>
      <c r="X16" s="79">
        <v>0</v>
      </c>
      <c r="Y16" s="111">
        <v>0</v>
      </c>
      <c r="Z16" s="79">
        <v>0</v>
      </c>
      <c r="AA16" s="49">
        <v>29</v>
      </c>
      <c r="AB16" s="50">
        <v>10150</v>
      </c>
      <c r="AC16" s="111">
        <v>0</v>
      </c>
      <c r="AD16" s="79">
        <v>0</v>
      </c>
      <c r="AE16" s="111">
        <v>0</v>
      </c>
      <c r="AF16" s="79">
        <v>0</v>
      </c>
      <c r="AG16" s="203">
        <f t="shared" si="0"/>
        <v>10150</v>
      </c>
    </row>
    <row r="17" spans="1:33" ht="20.25" customHeight="1">
      <c r="A17" s="64"/>
      <c r="B17" s="41"/>
      <c r="C17" s="65" t="s">
        <v>65</v>
      </c>
      <c r="D17" s="262" t="s">
        <v>130</v>
      </c>
      <c r="E17" s="263"/>
      <c r="F17" s="42"/>
      <c r="G17" s="43"/>
      <c r="H17" s="44"/>
      <c r="I17" s="81"/>
      <c r="J17" s="46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49"/>
      <c r="X17" s="50"/>
      <c r="Y17" s="49"/>
      <c r="Z17" s="50"/>
      <c r="AA17" s="49"/>
      <c r="AB17" s="50"/>
      <c r="AC17" s="49"/>
      <c r="AD17" s="50"/>
      <c r="AE17" s="49"/>
      <c r="AF17" s="50"/>
      <c r="AG17" s="203">
        <f t="shared" si="0"/>
        <v>0</v>
      </c>
    </row>
    <row r="18" spans="1:33" ht="20.25" customHeight="1">
      <c r="A18" s="40"/>
      <c r="B18" s="41" t="s">
        <v>27</v>
      </c>
      <c r="C18" s="282" t="s">
        <v>131</v>
      </c>
      <c r="D18" s="275"/>
      <c r="E18" s="272"/>
      <c r="F18" s="42"/>
      <c r="G18" s="43"/>
      <c r="H18" s="44"/>
      <c r="I18" s="81"/>
      <c r="J18" s="46"/>
      <c r="K18" s="80"/>
      <c r="L18" s="79"/>
      <c r="M18" s="80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79"/>
      <c r="Y18" s="80"/>
      <c r="Z18" s="79"/>
      <c r="AA18" s="80"/>
      <c r="AB18" s="79"/>
      <c r="AC18" s="80"/>
      <c r="AD18" s="79"/>
      <c r="AE18" s="80"/>
      <c r="AF18" s="79"/>
      <c r="AG18" s="203">
        <f t="shared" si="0"/>
        <v>0</v>
      </c>
    </row>
    <row r="19" spans="1:33" ht="20.25" customHeight="1">
      <c r="A19" s="40"/>
      <c r="B19" s="41"/>
      <c r="C19" s="66" t="s">
        <v>71</v>
      </c>
      <c r="D19" s="271" t="s">
        <v>92</v>
      </c>
      <c r="E19" s="272"/>
      <c r="F19" s="42" t="s">
        <v>75</v>
      </c>
      <c r="G19" s="43">
        <v>7</v>
      </c>
      <c r="H19" s="44">
        <v>4200</v>
      </c>
      <c r="I19" s="81">
        <v>7</v>
      </c>
      <c r="J19" s="46">
        <v>4200</v>
      </c>
      <c r="K19" s="78">
        <v>1</v>
      </c>
      <c r="L19" s="79">
        <v>600</v>
      </c>
      <c r="M19" s="78">
        <v>1</v>
      </c>
      <c r="N19" s="79">
        <v>600</v>
      </c>
      <c r="O19" s="78">
        <v>1</v>
      </c>
      <c r="P19" s="79">
        <v>600</v>
      </c>
      <c r="Q19" s="78">
        <v>1</v>
      </c>
      <c r="R19" s="79">
        <v>600</v>
      </c>
      <c r="S19" s="78">
        <v>1</v>
      </c>
      <c r="T19" s="79">
        <v>600</v>
      </c>
      <c r="U19" s="78">
        <v>1</v>
      </c>
      <c r="V19" s="79">
        <v>600</v>
      </c>
      <c r="W19" s="78">
        <v>1</v>
      </c>
      <c r="X19" s="79">
        <v>600</v>
      </c>
      <c r="Y19" s="80">
        <v>0</v>
      </c>
      <c r="Z19" s="79">
        <v>0</v>
      </c>
      <c r="AA19" s="78" t="s">
        <v>57</v>
      </c>
      <c r="AB19" s="79">
        <v>0</v>
      </c>
      <c r="AC19" s="111">
        <v>0</v>
      </c>
      <c r="AD19" s="79">
        <v>0</v>
      </c>
      <c r="AE19" s="111">
        <v>0</v>
      </c>
      <c r="AF19" s="79">
        <v>0</v>
      </c>
      <c r="AG19" s="203">
        <f>L19+N19+P19+R19+T19+V19+X19+Z19+AB19+AD19+AF19</f>
        <v>4200</v>
      </c>
    </row>
    <row r="20" spans="1:33" ht="20.25" customHeight="1">
      <c r="A20" s="40"/>
      <c r="B20" s="41" t="s">
        <v>29</v>
      </c>
      <c r="C20" s="282" t="s">
        <v>93</v>
      </c>
      <c r="D20" s="275"/>
      <c r="E20" s="272"/>
      <c r="F20" s="42"/>
      <c r="G20" s="43"/>
      <c r="H20" s="44"/>
      <c r="I20" s="81"/>
      <c r="J20" s="46"/>
      <c r="K20" s="78"/>
      <c r="L20" s="79"/>
      <c r="M20" s="78"/>
      <c r="N20" s="79"/>
      <c r="O20" s="78"/>
      <c r="P20" s="79"/>
      <c r="Q20" s="78"/>
      <c r="R20" s="79"/>
      <c r="S20" s="78"/>
      <c r="T20" s="79"/>
      <c r="U20" s="78"/>
      <c r="V20" s="79"/>
      <c r="W20" s="78"/>
      <c r="X20" s="79"/>
      <c r="Y20" s="80"/>
      <c r="Z20" s="79"/>
      <c r="AA20" s="78"/>
      <c r="AB20" s="79"/>
      <c r="AC20" s="78"/>
      <c r="AD20" s="79"/>
      <c r="AE20" s="78"/>
      <c r="AF20" s="79"/>
      <c r="AG20" s="203">
        <f t="shared" ref="AG20:AG83" si="14">L20+N20+P20+R20+T20+V20+X20+Z20+AB20+AD20+AF20</f>
        <v>0</v>
      </c>
    </row>
    <row r="21" spans="1:33" ht="20.25" customHeight="1">
      <c r="A21" s="40"/>
      <c r="B21" s="41"/>
      <c r="C21" s="66" t="s">
        <v>132</v>
      </c>
      <c r="D21" s="271" t="s">
        <v>133</v>
      </c>
      <c r="E21" s="272"/>
      <c r="F21" s="42"/>
      <c r="G21" s="43"/>
      <c r="H21" s="44"/>
      <c r="I21" s="81"/>
      <c r="J21" s="46"/>
      <c r="K21" s="109"/>
      <c r="L21" s="79"/>
      <c r="M21" s="110"/>
      <c r="N21" s="79"/>
      <c r="O21" s="110"/>
      <c r="P21" s="79"/>
      <c r="Q21" s="111"/>
      <c r="R21" s="79"/>
      <c r="S21" s="111"/>
      <c r="T21" s="79"/>
      <c r="U21" s="111"/>
      <c r="V21" s="79"/>
      <c r="W21" s="110"/>
      <c r="X21" s="79"/>
      <c r="Y21" s="112"/>
      <c r="Z21" s="79"/>
      <c r="AA21" s="111"/>
      <c r="AB21" s="79"/>
      <c r="AC21" s="111"/>
      <c r="AD21" s="79"/>
      <c r="AE21" s="111"/>
      <c r="AF21" s="79"/>
      <c r="AG21" s="203">
        <f t="shared" si="14"/>
        <v>0</v>
      </c>
    </row>
    <row r="22" spans="1:33" ht="20.25" customHeight="1">
      <c r="A22" s="107"/>
      <c r="B22" s="95"/>
      <c r="C22" s="108"/>
      <c r="D22" s="179" t="s">
        <v>66</v>
      </c>
      <c r="E22" s="180" t="s">
        <v>94</v>
      </c>
      <c r="F22" s="96" t="s">
        <v>104</v>
      </c>
      <c r="G22" s="97">
        <v>70</v>
      </c>
      <c r="H22" s="98">
        <v>5600</v>
      </c>
      <c r="I22" s="181">
        <v>70</v>
      </c>
      <c r="J22" s="100">
        <v>5600</v>
      </c>
      <c r="K22" s="182">
        <v>0</v>
      </c>
      <c r="L22" s="104">
        <v>0</v>
      </c>
      <c r="M22" s="182">
        <v>0</v>
      </c>
      <c r="N22" s="104">
        <v>0</v>
      </c>
      <c r="O22" s="182">
        <v>0</v>
      </c>
      <c r="P22" s="104">
        <v>0</v>
      </c>
      <c r="Q22" s="182">
        <v>0</v>
      </c>
      <c r="R22" s="104">
        <v>0</v>
      </c>
      <c r="S22" s="182">
        <v>0</v>
      </c>
      <c r="T22" s="104">
        <v>0</v>
      </c>
      <c r="U22" s="182">
        <v>0</v>
      </c>
      <c r="V22" s="104">
        <v>0</v>
      </c>
      <c r="W22" s="182">
        <v>0</v>
      </c>
      <c r="X22" s="104">
        <v>0</v>
      </c>
      <c r="Y22" s="182">
        <v>0</v>
      </c>
      <c r="Z22" s="104">
        <v>0</v>
      </c>
      <c r="AA22" s="182">
        <v>70</v>
      </c>
      <c r="AB22" s="104">
        <v>5600</v>
      </c>
      <c r="AC22" s="182">
        <v>0</v>
      </c>
      <c r="AD22" s="104">
        <v>0</v>
      </c>
      <c r="AE22" s="182">
        <v>0</v>
      </c>
      <c r="AF22" s="104">
        <v>0</v>
      </c>
      <c r="AG22" s="203">
        <f t="shared" si="14"/>
        <v>5600</v>
      </c>
    </row>
    <row r="23" spans="1:33" ht="20.25" customHeight="1">
      <c r="A23" s="170">
        <v>2</v>
      </c>
      <c r="B23" s="267" t="s">
        <v>95</v>
      </c>
      <c r="C23" s="268"/>
      <c r="D23" s="268"/>
      <c r="E23" s="269"/>
      <c r="F23" s="171"/>
      <c r="G23" s="172"/>
      <c r="H23" s="173">
        <f>J23</f>
        <v>67600</v>
      </c>
      <c r="I23" s="174"/>
      <c r="J23" s="175">
        <f>SUM(J24:J33)</f>
        <v>67600</v>
      </c>
      <c r="K23" s="176"/>
      <c r="L23" s="177">
        <f>SUM(L24:L33)</f>
        <v>12000</v>
      </c>
      <c r="M23" s="176"/>
      <c r="N23" s="177">
        <f>SUM(N24:N33)</f>
        <v>4000</v>
      </c>
      <c r="O23" s="176"/>
      <c r="P23" s="177">
        <f>SUM(P24:P33)</f>
        <v>4000</v>
      </c>
      <c r="Q23" s="176"/>
      <c r="R23" s="177">
        <f>SUM(R24:R33)</f>
        <v>4000</v>
      </c>
      <c r="S23" s="178"/>
      <c r="T23" s="177">
        <f>SUM(T24:T33)</f>
        <v>4000</v>
      </c>
      <c r="U23" s="178"/>
      <c r="V23" s="177">
        <f>SUM(V24:V33)</f>
        <v>4000</v>
      </c>
      <c r="W23" s="178"/>
      <c r="X23" s="177">
        <f>SUM(X24:X33)</f>
        <v>12000</v>
      </c>
      <c r="Y23" s="178"/>
      <c r="Z23" s="177">
        <f>SUM(Z24:Z33)</f>
        <v>0</v>
      </c>
      <c r="AA23" s="178">
        <v>0</v>
      </c>
      <c r="AB23" s="177">
        <f>SUM(AB24:AB33)</f>
        <v>23600</v>
      </c>
      <c r="AC23" s="178">
        <f>SUM(AC24:AC24)</f>
        <v>0</v>
      </c>
      <c r="AD23" s="177">
        <f>SUM(AD24:AD33)</f>
        <v>0</v>
      </c>
      <c r="AE23" s="178">
        <f>SUM(AE24:AE33)</f>
        <v>0</v>
      </c>
      <c r="AF23" s="177">
        <f>SUM(AF24:AF33)</f>
        <v>0</v>
      </c>
      <c r="AG23" s="203">
        <f t="shared" si="14"/>
        <v>67600</v>
      </c>
    </row>
    <row r="24" spans="1:33" ht="20.25" customHeight="1">
      <c r="A24" s="40"/>
      <c r="B24" s="41" t="s">
        <v>48</v>
      </c>
      <c r="C24" s="282" t="s">
        <v>96</v>
      </c>
      <c r="D24" s="275"/>
      <c r="E24" s="272"/>
      <c r="F24" s="42"/>
      <c r="G24" s="43"/>
      <c r="H24" s="44"/>
      <c r="I24" s="81"/>
      <c r="J24" s="46"/>
      <c r="K24" s="109"/>
      <c r="L24" s="79"/>
      <c r="M24" s="110"/>
      <c r="N24" s="79"/>
      <c r="O24" s="110"/>
      <c r="P24" s="79"/>
      <c r="Q24" s="111"/>
      <c r="R24" s="79"/>
      <c r="S24" s="111"/>
      <c r="T24" s="79"/>
      <c r="U24" s="111"/>
      <c r="V24" s="79"/>
      <c r="W24" s="110"/>
      <c r="X24" s="79"/>
      <c r="Y24" s="112"/>
      <c r="Z24" s="79"/>
      <c r="AA24" s="111"/>
      <c r="AB24" s="79"/>
      <c r="AC24" s="111"/>
      <c r="AD24" s="79"/>
      <c r="AE24" s="111"/>
      <c r="AF24" s="79"/>
      <c r="AG24" s="203">
        <f t="shared" si="14"/>
        <v>0</v>
      </c>
    </row>
    <row r="25" spans="1:33" ht="20.25" customHeight="1">
      <c r="A25" s="40"/>
      <c r="B25" s="41"/>
      <c r="C25" s="66" t="s">
        <v>134</v>
      </c>
      <c r="D25" s="271" t="s">
        <v>97</v>
      </c>
      <c r="E25" s="272"/>
      <c r="F25" s="42"/>
      <c r="G25" s="43"/>
      <c r="H25" s="44"/>
      <c r="I25" s="81"/>
      <c r="J25" s="46"/>
      <c r="K25" s="109"/>
      <c r="L25" s="79"/>
      <c r="M25" s="110"/>
      <c r="N25" s="79"/>
      <c r="O25" s="110"/>
      <c r="P25" s="79"/>
      <c r="Q25" s="111"/>
      <c r="R25" s="79"/>
      <c r="S25" s="111"/>
      <c r="T25" s="79"/>
      <c r="U25" s="111"/>
      <c r="V25" s="79"/>
      <c r="W25" s="110"/>
      <c r="X25" s="79"/>
      <c r="Y25" s="112"/>
      <c r="Z25" s="79"/>
      <c r="AA25" s="111"/>
      <c r="AB25" s="79"/>
      <c r="AC25" s="111"/>
      <c r="AD25" s="79"/>
      <c r="AE25" s="111"/>
      <c r="AF25" s="79"/>
      <c r="AG25" s="203">
        <f t="shared" si="14"/>
        <v>0</v>
      </c>
    </row>
    <row r="26" spans="1:33" ht="20.25" customHeight="1">
      <c r="A26" s="40"/>
      <c r="B26" s="41"/>
      <c r="C26" s="66"/>
      <c r="D26" s="89" t="s">
        <v>25</v>
      </c>
      <c r="E26" s="113" t="s">
        <v>98</v>
      </c>
      <c r="F26" s="42" t="s">
        <v>30</v>
      </c>
      <c r="G26" s="43">
        <v>2</v>
      </c>
      <c r="H26" s="44">
        <v>16000</v>
      </c>
      <c r="I26" s="81">
        <v>2</v>
      </c>
      <c r="J26" s="46">
        <v>16000</v>
      </c>
      <c r="K26" s="109">
        <v>1</v>
      </c>
      <c r="L26" s="79">
        <v>8000</v>
      </c>
      <c r="M26" s="110">
        <v>0</v>
      </c>
      <c r="N26" s="79">
        <v>0</v>
      </c>
      <c r="O26" s="110">
        <v>0</v>
      </c>
      <c r="P26" s="79">
        <v>0</v>
      </c>
      <c r="Q26" s="111">
        <v>0</v>
      </c>
      <c r="R26" s="79">
        <v>0</v>
      </c>
      <c r="S26" s="111">
        <v>0</v>
      </c>
      <c r="T26" s="79">
        <v>0</v>
      </c>
      <c r="U26" s="111">
        <v>0</v>
      </c>
      <c r="V26" s="79">
        <v>0</v>
      </c>
      <c r="W26" s="110">
        <v>1</v>
      </c>
      <c r="X26" s="79">
        <v>8000</v>
      </c>
      <c r="Y26" s="112">
        <v>0</v>
      </c>
      <c r="Z26" s="79">
        <v>0</v>
      </c>
      <c r="AA26" s="111">
        <v>0</v>
      </c>
      <c r="AB26" s="79">
        <v>0</v>
      </c>
      <c r="AC26" s="111">
        <v>0</v>
      </c>
      <c r="AD26" s="79">
        <v>0</v>
      </c>
      <c r="AE26" s="111">
        <v>0</v>
      </c>
      <c r="AF26" s="79">
        <v>0</v>
      </c>
      <c r="AG26" s="203">
        <f t="shared" si="14"/>
        <v>16000</v>
      </c>
    </row>
    <row r="27" spans="1:33" ht="20.25" customHeight="1">
      <c r="A27" s="40"/>
      <c r="B27" s="41" t="s">
        <v>99</v>
      </c>
      <c r="C27" s="321" t="s">
        <v>185</v>
      </c>
      <c r="D27" s="321"/>
      <c r="E27" s="322"/>
      <c r="F27" s="42"/>
      <c r="G27" s="43"/>
      <c r="H27" s="44"/>
      <c r="I27" s="81"/>
      <c r="J27" s="46"/>
      <c r="K27" s="110"/>
      <c r="L27" s="79"/>
      <c r="M27" s="110"/>
      <c r="N27" s="79"/>
      <c r="O27" s="110"/>
      <c r="P27" s="79"/>
      <c r="Q27" s="110"/>
      <c r="R27" s="79"/>
      <c r="S27" s="111"/>
      <c r="T27" s="79"/>
      <c r="U27" s="111"/>
      <c r="V27" s="79"/>
      <c r="W27" s="110"/>
      <c r="X27" s="79"/>
      <c r="Y27" s="112"/>
      <c r="Z27" s="79"/>
      <c r="AA27" s="111"/>
      <c r="AB27" s="79"/>
      <c r="AC27" s="111"/>
      <c r="AD27" s="79"/>
      <c r="AE27" s="111"/>
      <c r="AF27" s="79"/>
      <c r="AG27" s="203">
        <f t="shared" si="14"/>
        <v>0</v>
      </c>
    </row>
    <row r="28" spans="1:33" ht="20.25" customHeight="1">
      <c r="A28" s="40"/>
      <c r="B28" s="41"/>
      <c r="C28" s="66" t="s">
        <v>135</v>
      </c>
      <c r="D28" s="271" t="s">
        <v>100</v>
      </c>
      <c r="E28" s="279"/>
      <c r="F28" s="42"/>
      <c r="G28" s="43"/>
      <c r="H28" s="44"/>
      <c r="I28" s="81"/>
      <c r="J28" s="46"/>
      <c r="K28" s="110"/>
      <c r="L28" s="79"/>
      <c r="M28" s="110"/>
      <c r="N28" s="79"/>
      <c r="O28" s="110"/>
      <c r="P28" s="79"/>
      <c r="Q28" s="110"/>
      <c r="R28" s="79"/>
      <c r="S28" s="111"/>
      <c r="T28" s="79"/>
      <c r="U28" s="111"/>
      <c r="V28" s="79"/>
      <c r="W28" s="110"/>
      <c r="X28" s="79"/>
      <c r="Y28" s="112"/>
      <c r="Z28" s="79"/>
      <c r="AA28" s="111"/>
      <c r="AB28" s="79"/>
      <c r="AC28" s="111"/>
      <c r="AD28" s="79"/>
      <c r="AE28" s="111"/>
      <c r="AF28" s="79"/>
      <c r="AG28" s="203">
        <f t="shared" si="14"/>
        <v>0</v>
      </c>
    </row>
    <row r="29" spans="1:33" ht="20.25" customHeight="1">
      <c r="A29" s="40"/>
      <c r="B29" s="41"/>
      <c r="C29" s="66"/>
      <c r="D29" s="89" t="s">
        <v>25</v>
      </c>
      <c r="E29" s="113" t="s">
        <v>136</v>
      </c>
      <c r="F29" s="42" t="s">
        <v>34</v>
      </c>
      <c r="G29" s="43">
        <v>7</v>
      </c>
      <c r="H29" s="44">
        <v>28000</v>
      </c>
      <c r="I29" s="81">
        <v>7</v>
      </c>
      <c r="J29" s="46">
        <v>28000</v>
      </c>
      <c r="K29" s="110">
        <v>1</v>
      </c>
      <c r="L29" s="79">
        <v>4000</v>
      </c>
      <c r="M29" s="110">
        <v>1</v>
      </c>
      <c r="N29" s="79">
        <v>4000</v>
      </c>
      <c r="O29" s="110">
        <v>1</v>
      </c>
      <c r="P29" s="79">
        <v>4000</v>
      </c>
      <c r="Q29" s="110">
        <v>1</v>
      </c>
      <c r="R29" s="79">
        <v>4000</v>
      </c>
      <c r="S29" s="111">
        <v>1</v>
      </c>
      <c r="T29" s="79">
        <v>4000</v>
      </c>
      <c r="U29" s="111">
        <v>1</v>
      </c>
      <c r="V29" s="79">
        <v>4000</v>
      </c>
      <c r="W29" s="110">
        <v>1</v>
      </c>
      <c r="X29" s="79">
        <v>4000</v>
      </c>
      <c r="Y29" s="112">
        <v>0</v>
      </c>
      <c r="Z29" s="79">
        <v>0</v>
      </c>
      <c r="AA29" s="111">
        <v>0</v>
      </c>
      <c r="AB29" s="79">
        <v>0</v>
      </c>
      <c r="AC29" s="111">
        <v>0</v>
      </c>
      <c r="AD29" s="79">
        <v>0</v>
      </c>
      <c r="AE29" s="111">
        <v>0</v>
      </c>
      <c r="AF29" s="79">
        <v>0</v>
      </c>
      <c r="AG29" s="203">
        <f t="shared" si="14"/>
        <v>28000</v>
      </c>
    </row>
    <row r="30" spans="1:33" ht="20.25" customHeight="1">
      <c r="A30" s="40"/>
      <c r="B30" s="41"/>
      <c r="C30" s="66" t="s">
        <v>137</v>
      </c>
      <c r="D30" s="271" t="s">
        <v>138</v>
      </c>
      <c r="E30" s="279"/>
      <c r="F30" s="42" t="s">
        <v>105</v>
      </c>
      <c r="G30" s="43">
        <v>1</v>
      </c>
      <c r="H30" s="44">
        <v>15000</v>
      </c>
      <c r="I30" s="81">
        <v>1</v>
      </c>
      <c r="J30" s="46">
        <v>15000</v>
      </c>
      <c r="K30" s="110">
        <v>0</v>
      </c>
      <c r="L30" s="79">
        <v>0</v>
      </c>
      <c r="M30" s="110">
        <v>0</v>
      </c>
      <c r="N30" s="79">
        <v>0</v>
      </c>
      <c r="O30" s="110">
        <v>0</v>
      </c>
      <c r="P30" s="79">
        <v>0</v>
      </c>
      <c r="Q30" s="111">
        <v>0</v>
      </c>
      <c r="R30" s="79">
        <v>0</v>
      </c>
      <c r="S30" s="111">
        <v>0</v>
      </c>
      <c r="T30" s="79">
        <v>0</v>
      </c>
      <c r="U30" s="111">
        <v>0</v>
      </c>
      <c r="V30" s="79">
        <v>0</v>
      </c>
      <c r="W30" s="111">
        <v>0</v>
      </c>
      <c r="X30" s="79">
        <v>0</v>
      </c>
      <c r="Y30" s="111">
        <v>0</v>
      </c>
      <c r="Z30" s="79">
        <v>0</v>
      </c>
      <c r="AA30" s="111">
        <v>1</v>
      </c>
      <c r="AB30" s="79">
        <v>15000</v>
      </c>
      <c r="AC30" s="111">
        <v>0</v>
      </c>
      <c r="AD30" s="79">
        <v>0</v>
      </c>
      <c r="AE30" s="111">
        <v>0</v>
      </c>
      <c r="AF30" s="79">
        <v>0</v>
      </c>
      <c r="AG30" s="203">
        <f t="shared" si="14"/>
        <v>15000</v>
      </c>
    </row>
    <row r="31" spans="1:33" ht="20.25" customHeight="1">
      <c r="A31" s="40"/>
      <c r="B31" s="41" t="s">
        <v>139</v>
      </c>
      <c r="C31" s="282" t="s">
        <v>140</v>
      </c>
      <c r="D31" s="282"/>
      <c r="E31" s="285"/>
      <c r="F31" s="42"/>
      <c r="G31" s="43"/>
      <c r="H31" s="44"/>
      <c r="I31" s="81"/>
      <c r="J31" s="46"/>
      <c r="K31" s="110"/>
      <c r="L31" s="79"/>
      <c r="M31" s="110"/>
      <c r="N31" s="79"/>
      <c r="O31" s="110"/>
      <c r="P31" s="79"/>
      <c r="Q31" s="110"/>
      <c r="R31" s="79"/>
      <c r="S31" s="111"/>
      <c r="T31" s="79"/>
      <c r="U31" s="111"/>
      <c r="V31" s="79"/>
      <c r="W31" s="110"/>
      <c r="X31" s="79"/>
      <c r="Y31" s="112"/>
      <c r="Z31" s="79"/>
      <c r="AA31" s="111"/>
      <c r="AB31" s="79"/>
      <c r="AC31" s="111"/>
      <c r="AD31" s="79"/>
      <c r="AE31" s="111"/>
      <c r="AF31" s="79"/>
      <c r="AG31" s="203">
        <f t="shared" si="14"/>
        <v>0</v>
      </c>
    </row>
    <row r="32" spans="1:33" ht="20.25" customHeight="1">
      <c r="A32" s="40"/>
      <c r="B32" s="41"/>
      <c r="C32" s="66" t="s">
        <v>141</v>
      </c>
      <c r="D32" s="271" t="s">
        <v>142</v>
      </c>
      <c r="E32" s="279"/>
      <c r="F32" s="42" t="s">
        <v>39</v>
      </c>
      <c r="G32" s="43">
        <v>1</v>
      </c>
      <c r="H32" s="44">
        <v>4800</v>
      </c>
      <c r="I32" s="81">
        <v>1</v>
      </c>
      <c r="J32" s="46">
        <v>4800</v>
      </c>
      <c r="K32" s="110">
        <v>0</v>
      </c>
      <c r="L32" s="79">
        <v>0</v>
      </c>
      <c r="M32" s="110">
        <v>0</v>
      </c>
      <c r="N32" s="79">
        <v>0</v>
      </c>
      <c r="O32" s="110">
        <v>0</v>
      </c>
      <c r="P32" s="79">
        <v>0</v>
      </c>
      <c r="Q32" s="110">
        <v>0</v>
      </c>
      <c r="R32" s="79">
        <v>0</v>
      </c>
      <c r="S32" s="111">
        <v>0</v>
      </c>
      <c r="T32" s="79">
        <v>0</v>
      </c>
      <c r="U32" s="111">
        <v>0</v>
      </c>
      <c r="V32" s="79">
        <v>0</v>
      </c>
      <c r="W32" s="110">
        <v>0</v>
      </c>
      <c r="X32" s="79">
        <v>0</v>
      </c>
      <c r="Y32" s="112">
        <v>0</v>
      </c>
      <c r="Z32" s="79">
        <v>0</v>
      </c>
      <c r="AA32" s="111">
        <v>1</v>
      </c>
      <c r="AB32" s="79">
        <v>4800</v>
      </c>
      <c r="AC32" s="111">
        <v>0</v>
      </c>
      <c r="AD32" s="79">
        <v>0</v>
      </c>
      <c r="AE32" s="111">
        <v>0</v>
      </c>
      <c r="AF32" s="79">
        <v>0</v>
      </c>
      <c r="AG32" s="203">
        <f t="shared" si="14"/>
        <v>4800</v>
      </c>
    </row>
    <row r="33" spans="1:34" ht="20.25" customHeight="1">
      <c r="A33" s="107"/>
      <c r="B33" s="95"/>
      <c r="C33" s="108" t="s">
        <v>143</v>
      </c>
      <c r="D33" s="300" t="s">
        <v>144</v>
      </c>
      <c r="E33" s="301"/>
      <c r="F33" s="96" t="s">
        <v>39</v>
      </c>
      <c r="G33" s="97">
        <v>1</v>
      </c>
      <c r="H33" s="98">
        <v>3800</v>
      </c>
      <c r="I33" s="181">
        <v>1</v>
      </c>
      <c r="J33" s="100">
        <v>3800</v>
      </c>
      <c r="K33" s="184">
        <v>0</v>
      </c>
      <c r="L33" s="104">
        <v>0</v>
      </c>
      <c r="M33" s="184">
        <v>0</v>
      </c>
      <c r="N33" s="104">
        <v>0</v>
      </c>
      <c r="O33" s="184">
        <v>0</v>
      </c>
      <c r="P33" s="104">
        <v>0</v>
      </c>
      <c r="Q33" s="184">
        <v>0</v>
      </c>
      <c r="R33" s="104">
        <v>0</v>
      </c>
      <c r="S33" s="182">
        <v>0</v>
      </c>
      <c r="T33" s="104">
        <v>0</v>
      </c>
      <c r="U33" s="182">
        <v>0</v>
      </c>
      <c r="V33" s="104">
        <v>0</v>
      </c>
      <c r="W33" s="184">
        <v>0</v>
      </c>
      <c r="X33" s="104">
        <v>0</v>
      </c>
      <c r="Y33" s="185">
        <v>0</v>
      </c>
      <c r="Z33" s="104">
        <v>0</v>
      </c>
      <c r="AA33" s="182">
        <v>1</v>
      </c>
      <c r="AB33" s="104">
        <v>3800</v>
      </c>
      <c r="AC33" s="182">
        <v>0</v>
      </c>
      <c r="AD33" s="104">
        <v>0</v>
      </c>
      <c r="AE33" s="182">
        <v>0</v>
      </c>
      <c r="AF33" s="104">
        <v>0</v>
      </c>
      <c r="AG33" s="203">
        <f t="shared" si="14"/>
        <v>3800</v>
      </c>
    </row>
    <row r="34" spans="1:34" ht="20.25" customHeight="1">
      <c r="A34" s="170">
        <v>3</v>
      </c>
      <c r="B34" s="267" t="s">
        <v>101</v>
      </c>
      <c r="C34" s="268"/>
      <c r="D34" s="268"/>
      <c r="E34" s="269"/>
      <c r="F34" s="171"/>
      <c r="G34" s="172"/>
      <c r="H34" s="173">
        <f>J34</f>
        <v>3900</v>
      </c>
      <c r="I34" s="174"/>
      <c r="J34" s="175">
        <f>SUM(J35)</f>
        <v>3900</v>
      </c>
      <c r="K34" s="176"/>
      <c r="L34" s="177">
        <f>SUM(L35)</f>
        <v>0</v>
      </c>
      <c r="M34" s="176"/>
      <c r="N34" s="177">
        <f>SUM(N35)</f>
        <v>0</v>
      </c>
      <c r="O34" s="176"/>
      <c r="P34" s="177">
        <f>SUM(P35)</f>
        <v>0</v>
      </c>
      <c r="Q34" s="176"/>
      <c r="R34" s="177">
        <f>SUM(R35)</f>
        <v>0</v>
      </c>
      <c r="S34" s="178"/>
      <c r="T34" s="177">
        <f>SUM(T35)</f>
        <v>0</v>
      </c>
      <c r="U34" s="178"/>
      <c r="V34" s="177">
        <f>SUM(V35)</f>
        <v>0</v>
      </c>
      <c r="W34" s="178"/>
      <c r="X34" s="177">
        <f>SUM(X35)</f>
        <v>0</v>
      </c>
      <c r="Y34" s="178"/>
      <c r="Z34" s="177">
        <f>SUM(Z35)</f>
        <v>0</v>
      </c>
      <c r="AA34" s="178">
        <v>0</v>
      </c>
      <c r="AB34" s="177">
        <f>SUM(AB35)</f>
        <v>3900</v>
      </c>
      <c r="AC34" s="178">
        <f>SUM(AC35:AC35)</f>
        <v>0</v>
      </c>
      <c r="AD34" s="177">
        <f>SUM(AD35)</f>
        <v>0</v>
      </c>
      <c r="AE34" s="178">
        <f>SUM(AE35:AE35)</f>
        <v>0</v>
      </c>
      <c r="AF34" s="177">
        <f>SUM(AF35)</f>
        <v>0</v>
      </c>
      <c r="AG34" s="203">
        <f t="shared" si="14"/>
        <v>3900</v>
      </c>
    </row>
    <row r="35" spans="1:34" ht="20.25" customHeight="1">
      <c r="A35" s="151"/>
      <c r="B35" s="41" t="s">
        <v>103</v>
      </c>
      <c r="C35" s="282" t="s">
        <v>102</v>
      </c>
      <c r="D35" s="282"/>
      <c r="E35" s="285"/>
      <c r="F35" s="42" t="s">
        <v>39</v>
      </c>
      <c r="G35" s="43">
        <v>1</v>
      </c>
      <c r="H35" s="44">
        <v>3900</v>
      </c>
      <c r="I35" s="81">
        <v>1</v>
      </c>
      <c r="J35" s="46">
        <v>3900</v>
      </c>
      <c r="K35" s="110">
        <v>0</v>
      </c>
      <c r="L35" s="79">
        <v>0</v>
      </c>
      <c r="M35" s="110">
        <v>0</v>
      </c>
      <c r="N35" s="79">
        <v>0</v>
      </c>
      <c r="O35" s="110">
        <v>0</v>
      </c>
      <c r="P35" s="79">
        <v>0</v>
      </c>
      <c r="Q35" s="110">
        <v>0</v>
      </c>
      <c r="R35" s="79">
        <v>0</v>
      </c>
      <c r="S35" s="111">
        <v>0</v>
      </c>
      <c r="T35" s="79">
        <v>0</v>
      </c>
      <c r="U35" s="111">
        <v>0</v>
      </c>
      <c r="V35" s="79">
        <v>0</v>
      </c>
      <c r="W35" s="110">
        <v>0</v>
      </c>
      <c r="X35" s="79">
        <v>0</v>
      </c>
      <c r="Y35" s="112">
        <v>0</v>
      </c>
      <c r="Z35" s="79">
        <v>0</v>
      </c>
      <c r="AA35" s="111">
        <v>1</v>
      </c>
      <c r="AB35" s="79">
        <v>3900</v>
      </c>
      <c r="AC35" s="111">
        <v>0</v>
      </c>
      <c r="AD35" s="79">
        <v>0</v>
      </c>
      <c r="AE35" s="111">
        <v>0</v>
      </c>
      <c r="AF35" s="79">
        <v>0</v>
      </c>
      <c r="AG35" s="203">
        <f t="shared" si="14"/>
        <v>3900</v>
      </c>
    </row>
    <row r="36" spans="1:34" ht="21" customHeight="1">
      <c r="A36" s="278" t="s">
        <v>23</v>
      </c>
      <c r="B36" s="258"/>
      <c r="C36" s="258"/>
      <c r="D36" s="258"/>
      <c r="E36" s="274"/>
      <c r="F36" s="26"/>
      <c r="G36" s="27"/>
      <c r="H36" s="28">
        <f>H37</f>
        <v>27000</v>
      </c>
      <c r="I36" s="29"/>
      <c r="J36" s="30">
        <f>J37</f>
        <v>27000</v>
      </c>
      <c r="K36" s="31">
        <f t="shared" ref="K36:AE36" si="15">K37</f>
        <v>0</v>
      </c>
      <c r="L36" s="32">
        <f t="shared" si="15"/>
        <v>0</v>
      </c>
      <c r="M36" s="31">
        <f t="shared" si="15"/>
        <v>0</v>
      </c>
      <c r="N36" s="32">
        <f t="shared" si="15"/>
        <v>0</v>
      </c>
      <c r="O36" s="31">
        <f t="shared" si="15"/>
        <v>0</v>
      </c>
      <c r="P36" s="32">
        <f t="shared" si="15"/>
        <v>0</v>
      </c>
      <c r="Q36" s="31">
        <f t="shared" si="15"/>
        <v>0</v>
      </c>
      <c r="R36" s="32">
        <f t="shared" si="15"/>
        <v>0</v>
      </c>
      <c r="S36" s="31">
        <f t="shared" si="15"/>
        <v>0</v>
      </c>
      <c r="T36" s="32">
        <f t="shared" si="15"/>
        <v>0</v>
      </c>
      <c r="U36" s="31">
        <f t="shared" si="15"/>
        <v>0</v>
      </c>
      <c r="V36" s="32">
        <f t="shared" si="15"/>
        <v>0</v>
      </c>
      <c r="W36" s="31">
        <f t="shared" si="15"/>
        <v>0</v>
      </c>
      <c r="X36" s="32">
        <f t="shared" si="15"/>
        <v>0</v>
      </c>
      <c r="Y36" s="31">
        <f t="shared" si="15"/>
        <v>0</v>
      </c>
      <c r="Z36" s="32">
        <f t="shared" si="15"/>
        <v>0</v>
      </c>
      <c r="AA36" s="31">
        <f t="shared" si="15"/>
        <v>0</v>
      </c>
      <c r="AB36" s="32">
        <f t="shared" si="15"/>
        <v>0</v>
      </c>
      <c r="AC36" s="31">
        <f t="shared" si="15"/>
        <v>0</v>
      </c>
      <c r="AD36" s="32">
        <f>AD37</f>
        <v>27000</v>
      </c>
      <c r="AE36" s="31">
        <f t="shared" si="15"/>
        <v>0</v>
      </c>
      <c r="AF36" s="32">
        <f>AF37</f>
        <v>0</v>
      </c>
      <c r="AG36" s="206">
        <f t="shared" si="14"/>
        <v>27000</v>
      </c>
      <c r="AH36" s="207">
        <v>3</v>
      </c>
    </row>
    <row r="37" spans="1:34" ht="21" customHeight="1">
      <c r="A37" s="297" t="s">
        <v>145</v>
      </c>
      <c r="B37" s="258"/>
      <c r="C37" s="258"/>
      <c r="D37" s="258"/>
      <c r="E37" s="274"/>
      <c r="F37" s="33"/>
      <c r="G37" s="34"/>
      <c r="H37" s="35">
        <f>H39</f>
        <v>27000</v>
      </c>
      <c r="I37" s="36"/>
      <c r="J37" s="37">
        <f t="shared" ref="J37:AB37" si="16">SUM(J38:J39)</f>
        <v>27000</v>
      </c>
      <c r="K37" s="38">
        <f t="shared" si="16"/>
        <v>0</v>
      </c>
      <c r="L37" s="39">
        <f t="shared" si="16"/>
        <v>0</v>
      </c>
      <c r="M37" s="38">
        <f t="shared" si="16"/>
        <v>0</v>
      </c>
      <c r="N37" s="39">
        <f t="shared" si="16"/>
        <v>0</v>
      </c>
      <c r="O37" s="38">
        <f t="shared" si="16"/>
        <v>0</v>
      </c>
      <c r="P37" s="39">
        <f t="shared" si="16"/>
        <v>0</v>
      </c>
      <c r="Q37" s="38">
        <f t="shared" si="16"/>
        <v>0</v>
      </c>
      <c r="R37" s="39">
        <f t="shared" si="16"/>
        <v>0</v>
      </c>
      <c r="S37" s="38">
        <f t="shared" si="16"/>
        <v>0</v>
      </c>
      <c r="T37" s="39">
        <f t="shared" si="16"/>
        <v>0</v>
      </c>
      <c r="U37" s="38">
        <f t="shared" si="16"/>
        <v>0</v>
      </c>
      <c r="V37" s="39">
        <f t="shared" si="16"/>
        <v>0</v>
      </c>
      <c r="W37" s="38">
        <f t="shared" si="16"/>
        <v>0</v>
      </c>
      <c r="X37" s="39">
        <f t="shared" si="16"/>
        <v>0</v>
      </c>
      <c r="Y37" s="38">
        <f t="shared" si="16"/>
        <v>0</v>
      </c>
      <c r="Z37" s="39">
        <f t="shared" si="16"/>
        <v>0</v>
      </c>
      <c r="AA37" s="38">
        <f t="shared" si="16"/>
        <v>0</v>
      </c>
      <c r="AB37" s="39">
        <f t="shared" si="16"/>
        <v>0</v>
      </c>
      <c r="AC37" s="38">
        <v>0</v>
      </c>
      <c r="AD37" s="39">
        <f>SUM(AD38:AD39)</f>
        <v>27000</v>
      </c>
      <c r="AE37" s="38">
        <f>SUM(AE38:AE39)</f>
        <v>0</v>
      </c>
      <c r="AF37" s="39">
        <f>SUM(AF38:AF39)</f>
        <v>0</v>
      </c>
      <c r="AG37" s="203">
        <f t="shared" si="14"/>
        <v>27000</v>
      </c>
    </row>
    <row r="38" spans="1:34" ht="20.25" customHeight="1">
      <c r="A38" s="40"/>
      <c r="B38" s="41" t="s">
        <v>146</v>
      </c>
      <c r="C38" s="277" t="s">
        <v>28</v>
      </c>
      <c r="D38" s="275"/>
      <c r="E38" s="272"/>
      <c r="F38" s="52"/>
      <c r="G38" s="43"/>
      <c r="H38" s="44"/>
      <c r="I38" s="45"/>
      <c r="J38" s="46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203">
        <f t="shared" si="14"/>
        <v>0</v>
      </c>
    </row>
    <row r="39" spans="1:34" ht="20.25" customHeight="1">
      <c r="A39" s="40"/>
      <c r="B39" s="41"/>
      <c r="C39" s="41" t="s">
        <v>24</v>
      </c>
      <c r="D39" s="277" t="s">
        <v>147</v>
      </c>
      <c r="E39" s="272"/>
      <c r="F39" s="52" t="s">
        <v>30</v>
      </c>
      <c r="G39" s="43">
        <v>1</v>
      </c>
      <c r="H39" s="44">
        <v>27000</v>
      </c>
      <c r="I39" s="45">
        <v>1</v>
      </c>
      <c r="J39" s="46">
        <v>27000</v>
      </c>
      <c r="K39" s="47">
        <v>0</v>
      </c>
      <c r="L39" s="48">
        <v>0</v>
      </c>
      <c r="M39" s="47">
        <v>0</v>
      </c>
      <c r="N39" s="48">
        <v>0</v>
      </c>
      <c r="O39" s="47">
        <v>0</v>
      </c>
      <c r="P39" s="48">
        <v>0</v>
      </c>
      <c r="Q39" s="47">
        <v>0</v>
      </c>
      <c r="R39" s="48">
        <v>0</v>
      </c>
      <c r="S39" s="47">
        <v>0</v>
      </c>
      <c r="T39" s="48">
        <v>0</v>
      </c>
      <c r="U39" s="47">
        <v>0</v>
      </c>
      <c r="V39" s="48">
        <v>0</v>
      </c>
      <c r="W39" s="47">
        <v>0</v>
      </c>
      <c r="X39" s="48">
        <v>0</v>
      </c>
      <c r="Y39" s="47">
        <v>0</v>
      </c>
      <c r="Z39" s="48">
        <v>0</v>
      </c>
      <c r="AA39" s="47">
        <v>0</v>
      </c>
      <c r="AB39" s="48">
        <v>0</v>
      </c>
      <c r="AC39" s="49">
        <v>1</v>
      </c>
      <c r="AD39" s="50">
        <v>27000</v>
      </c>
      <c r="AE39" s="47">
        <v>0</v>
      </c>
      <c r="AF39" s="48">
        <v>0</v>
      </c>
      <c r="AG39" s="203">
        <f t="shared" si="14"/>
        <v>27000</v>
      </c>
    </row>
    <row r="40" spans="1:34" ht="20.25" customHeight="1">
      <c r="A40" s="54" t="s">
        <v>32</v>
      </c>
      <c r="B40" s="55"/>
      <c r="C40" s="55"/>
      <c r="D40" s="55"/>
      <c r="E40" s="56"/>
      <c r="F40" s="26"/>
      <c r="G40" s="27">
        <f t="shared" ref="G40:H40" si="17">I40</f>
        <v>0</v>
      </c>
      <c r="H40" s="28">
        <f t="shared" si="17"/>
        <v>48645</v>
      </c>
      <c r="I40" s="29"/>
      <c r="J40" s="30">
        <f>J41+J53</f>
        <v>48645</v>
      </c>
      <c r="K40" s="31"/>
      <c r="L40" s="32">
        <f>L41+L53</f>
        <v>1905</v>
      </c>
      <c r="M40" s="31"/>
      <c r="N40" s="32">
        <f>N41+N53</f>
        <v>1770</v>
      </c>
      <c r="O40" s="31"/>
      <c r="P40" s="32">
        <f>P41+P53</f>
        <v>1770</v>
      </c>
      <c r="Q40" s="31"/>
      <c r="R40" s="32">
        <f>R41+R53</f>
        <v>1500</v>
      </c>
      <c r="S40" s="31"/>
      <c r="T40" s="32">
        <f>T41+T53</f>
        <v>32250</v>
      </c>
      <c r="U40" s="31"/>
      <c r="V40" s="32">
        <f>V41+V53</f>
        <v>1500</v>
      </c>
      <c r="W40" s="31"/>
      <c r="X40" s="32">
        <f>X41+X53</f>
        <v>1500</v>
      </c>
      <c r="Y40" s="31"/>
      <c r="Z40" s="32">
        <f>Z41+Z53</f>
        <v>0</v>
      </c>
      <c r="AA40" s="31"/>
      <c r="AB40" s="32">
        <f>AB41+AB53</f>
        <v>0</v>
      </c>
      <c r="AC40" s="31"/>
      <c r="AD40" s="32">
        <f>AD41+AD53</f>
        <v>6450</v>
      </c>
      <c r="AE40" s="31"/>
      <c r="AF40" s="32">
        <f>AF41+AF53</f>
        <v>0</v>
      </c>
      <c r="AG40" s="206">
        <f t="shared" si="14"/>
        <v>48645</v>
      </c>
      <c r="AH40" s="207">
        <v>4</v>
      </c>
    </row>
    <row r="41" spans="1:34" ht="20.25" customHeight="1">
      <c r="A41" s="57">
        <v>1</v>
      </c>
      <c r="B41" s="318" t="s">
        <v>187</v>
      </c>
      <c r="C41" s="319"/>
      <c r="D41" s="319"/>
      <c r="E41" s="320"/>
      <c r="F41" s="33"/>
      <c r="G41" s="34">
        <f t="shared" ref="G41:H41" si="18">I41</f>
        <v>0</v>
      </c>
      <c r="H41" s="35">
        <f t="shared" si="18"/>
        <v>47700</v>
      </c>
      <c r="I41" s="36"/>
      <c r="J41" s="37">
        <f>SUM(J42:J52)</f>
        <v>47700</v>
      </c>
      <c r="K41" s="38"/>
      <c r="L41" s="39">
        <f>SUM(L42:L52)</f>
        <v>1500</v>
      </c>
      <c r="M41" s="38"/>
      <c r="N41" s="39">
        <f>SUM(N42:N52)</f>
        <v>1500</v>
      </c>
      <c r="O41" s="38"/>
      <c r="P41" s="39">
        <f>SUM(P42:P52)</f>
        <v>1500</v>
      </c>
      <c r="Q41" s="38"/>
      <c r="R41" s="39">
        <f>SUM(R42:R52)</f>
        <v>1500</v>
      </c>
      <c r="S41" s="38"/>
      <c r="T41" s="39">
        <f>SUM(T42:T52)</f>
        <v>32250</v>
      </c>
      <c r="U41" s="38"/>
      <c r="V41" s="39">
        <f>SUM(V42:V52)</f>
        <v>1500</v>
      </c>
      <c r="W41" s="38"/>
      <c r="X41" s="39">
        <f>SUM(X42:X52)</f>
        <v>1500</v>
      </c>
      <c r="Y41" s="38"/>
      <c r="Z41" s="39">
        <f>SUM(Z42:Z52)</f>
        <v>0</v>
      </c>
      <c r="AA41" s="38"/>
      <c r="AB41" s="39">
        <f>SUM(AB42:AB52)</f>
        <v>0</v>
      </c>
      <c r="AC41" s="38"/>
      <c r="AD41" s="39">
        <f>SUM(AD42:AD52)</f>
        <v>6450</v>
      </c>
      <c r="AE41" s="38"/>
      <c r="AF41" s="39">
        <f>SUM(AF42:AF52)</f>
        <v>0</v>
      </c>
      <c r="AG41" s="203">
        <f t="shared" si="14"/>
        <v>47700</v>
      </c>
    </row>
    <row r="42" spans="1:34" ht="20.25" customHeight="1">
      <c r="A42" s="40"/>
      <c r="B42" s="41" t="s">
        <v>24</v>
      </c>
      <c r="C42" s="317" t="s">
        <v>33</v>
      </c>
      <c r="D42" s="291"/>
      <c r="E42" s="292"/>
      <c r="F42" s="58"/>
      <c r="G42" s="43"/>
      <c r="H42" s="44"/>
      <c r="I42" s="45"/>
      <c r="J42" s="46"/>
      <c r="K42" s="49"/>
      <c r="L42" s="50"/>
      <c r="M42" s="49"/>
      <c r="N42" s="50"/>
      <c r="O42" s="49"/>
      <c r="P42" s="50"/>
      <c r="Q42" s="49"/>
      <c r="R42" s="50"/>
      <c r="S42" s="49"/>
      <c r="T42" s="50"/>
      <c r="U42" s="49"/>
      <c r="V42" s="50"/>
      <c r="W42" s="49"/>
      <c r="X42" s="50"/>
      <c r="Y42" s="49"/>
      <c r="Z42" s="50"/>
      <c r="AA42" s="49"/>
      <c r="AB42" s="50"/>
      <c r="AC42" s="49"/>
      <c r="AD42" s="50"/>
      <c r="AE42" s="49"/>
      <c r="AF42" s="50"/>
      <c r="AG42" s="203">
        <f t="shared" si="14"/>
        <v>0</v>
      </c>
    </row>
    <row r="43" spans="1:34" ht="20.25" customHeight="1">
      <c r="A43" s="59"/>
      <c r="B43" s="60"/>
      <c r="C43" s="41" t="s">
        <v>25</v>
      </c>
      <c r="D43" s="276" t="s">
        <v>151</v>
      </c>
      <c r="E43" s="272"/>
      <c r="F43" s="42" t="s">
        <v>57</v>
      </c>
      <c r="G43" s="43">
        <v>0</v>
      </c>
      <c r="H43" s="44">
        <v>0</v>
      </c>
      <c r="I43" s="45">
        <v>0</v>
      </c>
      <c r="J43" s="46">
        <v>0</v>
      </c>
      <c r="K43" s="47">
        <v>0</v>
      </c>
      <c r="L43" s="48">
        <v>0</v>
      </c>
      <c r="M43" s="47">
        <v>0</v>
      </c>
      <c r="N43" s="48">
        <v>0</v>
      </c>
      <c r="O43" s="47">
        <v>0</v>
      </c>
      <c r="P43" s="48">
        <v>0</v>
      </c>
      <c r="Q43" s="47">
        <v>0</v>
      </c>
      <c r="R43" s="48">
        <v>0</v>
      </c>
      <c r="S43" s="61">
        <v>0</v>
      </c>
      <c r="T43" s="62">
        <v>0</v>
      </c>
      <c r="U43" s="47">
        <v>0</v>
      </c>
      <c r="V43" s="48">
        <v>0</v>
      </c>
      <c r="W43" s="47">
        <v>0</v>
      </c>
      <c r="X43" s="48">
        <v>0</v>
      </c>
      <c r="Y43" s="47">
        <v>0</v>
      </c>
      <c r="Z43" s="48">
        <v>0</v>
      </c>
      <c r="AA43" s="47">
        <v>0</v>
      </c>
      <c r="AB43" s="48">
        <v>0</v>
      </c>
      <c r="AC43" s="47">
        <v>0</v>
      </c>
      <c r="AD43" s="48">
        <v>0</v>
      </c>
      <c r="AE43" s="47">
        <v>0</v>
      </c>
      <c r="AF43" s="48">
        <v>0</v>
      </c>
      <c r="AG43" s="203">
        <f t="shared" si="14"/>
        <v>0</v>
      </c>
    </row>
    <row r="44" spans="1:34" ht="20.25" customHeight="1">
      <c r="A44" s="40"/>
      <c r="B44" s="41" t="s">
        <v>27</v>
      </c>
      <c r="C44" s="276" t="s">
        <v>35</v>
      </c>
      <c r="D44" s="275"/>
      <c r="E44" s="272"/>
      <c r="F44" s="58"/>
      <c r="G44" s="43"/>
      <c r="H44" s="44"/>
      <c r="I44" s="45"/>
      <c r="J44" s="46"/>
      <c r="K44" s="49"/>
      <c r="L44" s="50"/>
      <c r="M44" s="49"/>
      <c r="N44" s="50"/>
      <c r="O44" s="49"/>
      <c r="P44" s="50"/>
      <c r="Q44" s="49"/>
      <c r="R44" s="50"/>
      <c r="S44" s="49"/>
      <c r="T44" s="50"/>
      <c r="U44" s="49"/>
      <c r="V44" s="50"/>
      <c r="W44" s="61"/>
      <c r="X44" s="62"/>
      <c r="Y44" s="49"/>
      <c r="Z44" s="50"/>
      <c r="AA44" s="49"/>
      <c r="AB44" s="50"/>
      <c r="AC44" s="49"/>
      <c r="AD44" s="50"/>
      <c r="AE44" s="49"/>
      <c r="AF44" s="50"/>
      <c r="AG44" s="203">
        <f t="shared" si="14"/>
        <v>0</v>
      </c>
    </row>
    <row r="45" spans="1:34" ht="20.25" customHeight="1">
      <c r="A45" s="40"/>
      <c r="B45" s="41"/>
      <c r="C45" s="41" t="s">
        <v>25</v>
      </c>
      <c r="D45" s="277" t="s">
        <v>184</v>
      </c>
      <c r="E45" s="272"/>
      <c r="F45" s="42" t="s">
        <v>34</v>
      </c>
      <c r="G45" s="43">
        <v>1</v>
      </c>
      <c r="H45" s="44">
        <v>30000</v>
      </c>
      <c r="I45" s="45">
        <v>1</v>
      </c>
      <c r="J45" s="46">
        <v>30000</v>
      </c>
      <c r="K45" s="49">
        <v>0</v>
      </c>
      <c r="L45" s="50">
        <v>0</v>
      </c>
      <c r="M45" s="49">
        <v>0</v>
      </c>
      <c r="N45" s="50">
        <v>0</v>
      </c>
      <c r="O45" s="49">
        <v>0</v>
      </c>
      <c r="P45" s="50">
        <v>0</v>
      </c>
      <c r="Q45" s="49">
        <v>0</v>
      </c>
      <c r="R45" s="50">
        <v>0</v>
      </c>
      <c r="S45" s="49">
        <v>1</v>
      </c>
      <c r="T45" s="50">
        <v>30000</v>
      </c>
      <c r="U45" s="49">
        <v>0</v>
      </c>
      <c r="V45" s="50">
        <v>0</v>
      </c>
      <c r="W45" s="61">
        <v>0</v>
      </c>
      <c r="X45" s="62">
        <v>0</v>
      </c>
      <c r="Y45" s="49">
        <v>0</v>
      </c>
      <c r="Z45" s="50">
        <v>0</v>
      </c>
      <c r="AA45" s="49">
        <v>0</v>
      </c>
      <c r="AB45" s="50">
        <v>0</v>
      </c>
      <c r="AC45" s="49">
        <v>0</v>
      </c>
      <c r="AD45" s="50">
        <v>0</v>
      </c>
      <c r="AE45" s="47">
        <v>0</v>
      </c>
      <c r="AF45" s="48">
        <v>0</v>
      </c>
      <c r="AG45" s="203">
        <f t="shared" si="14"/>
        <v>30000</v>
      </c>
    </row>
    <row r="46" spans="1:34" ht="20.25" customHeight="1">
      <c r="A46" s="40"/>
      <c r="B46" s="41" t="s">
        <v>29</v>
      </c>
      <c r="C46" s="277" t="s">
        <v>36</v>
      </c>
      <c r="D46" s="275"/>
      <c r="E46" s="272"/>
      <c r="F46" s="42"/>
      <c r="G46" s="43"/>
      <c r="H46" s="44"/>
      <c r="I46" s="45"/>
      <c r="J46" s="46"/>
      <c r="K46" s="49"/>
      <c r="L46" s="50"/>
      <c r="M46" s="49"/>
      <c r="N46" s="50"/>
      <c r="O46" s="49"/>
      <c r="P46" s="50"/>
      <c r="Q46" s="49"/>
      <c r="R46" s="50"/>
      <c r="S46" s="49"/>
      <c r="T46" s="50"/>
      <c r="U46" s="49"/>
      <c r="V46" s="50"/>
      <c r="W46" s="61"/>
      <c r="X46" s="62"/>
      <c r="Y46" s="49"/>
      <c r="Z46" s="50"/>
      <c r="AA46" s="61"/>
      <c r="AB46" s="62"/>
      <c r="AC46" s="49"/>
      <c r="AD46" s="50"/>
      <c r="AE46" s="49"/>
      <c r="AF46" s="50"/>
      <c r="AG46" s="203">
        <f t="shared" si="14"/>
        <v>0</v>
      </c>
    </row>
    <row r="47" spans="1:34" ht="20.25" customHeight="1">
      <c r="A47" s="40"/>
      <c r="B47" s="41"/>
      <c r="C47" s="41" t="s">
        <v>25</v>
      </c>
      <c r="D47" s="277" t="s">
        <v>37</v>
      </c>
      <c r="E47" s="272"/>
      <c r="F47" s="42"/>
      <c r="G47" s="43"/>
      <c r="H47" s="44"/>
      <c r="I47" s="45"/>
      <c r="J47" s="46"/>
      <c r="K47" s="49"/>
      <c r="L47" s="50"/>
      <c r="M47" s="49"/>
      <c r="N47" s="50"/>
      <c r="O47" s="49"/>
      <c r="P47" s="50"/>
      <c r="Q47" s="49"/>
      <c r="R47" s="50"/>
      <c r="S47" s="49"/>
      <c r="T47" s="50"/>
      <c r="U47" s="49"/>
      <c r="V47" s="50"/>
      <c r="W47" s="61"/>
      <c r="X47" s="62"/>
      <c r="Y47" s="49"/>
      <c r="Z47" s="50"/>
      <c r="AA47" s="61"/>
      <c r="AB47" s="62"/>
      <c r="AC47" s="49"/>
      <c r="AD47" s="50"/>
      <c r="AE47" s="49"/>
      <c r="AF47" s="50"/>
      <c r="AG47" s="203">
        <f t="shared" si="14"/>
        <v>0</v>
      </c>
    </row>
    <row r="48" spans="1:34" ht="20.25" customHeight="1">
      <c r="A48" s="40"/>
      <c r="B48" s="41"/>
      <c r="C48" s="41"/>
      <c r="D48" s="41" t="s">
        <v>38</v>
      </c>
      <c r="E48" s="51" t="s">
        <v>148</v>
      </c>
      <c r="F48" s="42" t="s">
        <v>41</v>
      </c>
      <c r="G48" s="43">
        <v>1</v>
      </c>
      <c r="H48" s="44">
        <v>5700</v>
      </c>
      <c r="I48" s="45">
        <v>1</v>
      </c>
      <c r="J48" s="46">
        <v>5700</v>
      </c>
      <c r="K48" s="49">
        <v>0</v>
      </c>
      <c r="L48" s="50">
        <v>0</v>
      </c>
      <c r="M48" s="49">
        <v>0</v>
      </c>
      <c r="N48" s="50">
        <v>0</v>
      </c>
      <c r="O48" s="49">
        <v>0</v>
      </c>
      <c r="P48" s="50">
        <v>0</v>
      </c>
      <c r="Q48" s="49">
        <v>0</v>
      </c>
      <c r="R48" s="50">
        <v>0</v>
      </c>
      <c r="S48" s="49">
        <v>0</v>
      </c>
      <c r="T48" s="50">
        <v>0</v>
      </c>
      <c r="U48" s="49">
        <v>0</v>
      </c>
      <c r="V48" s="50">
        <v>0</v>
      </c>
      <c r="W48" s="61">
        <v>0</v>
      </c>
      <c r="X48" s="62">
        <v>0</v>
      </c>
      <c r="Y48" s="49">
        <v>0</v>
      </c>
      <c r="Z48" s="50">
        <v>0</v>
      </c>
      <c r="AA48" s="61">
        <v>0</v>
      </c>
      <c r="AB48" s="62">
        <v>0</v>
      </c>
      <c r="AC48" s="49">
        <v>1</v>
      </c>
      <c r="AD48" s="50">
        <v>5700</v>
      </c>
      <c r="AE48" s="49">
        <v>0</v>
      </c>
      <c r="AF48" s="50">
        <v>0</v>
      </c>
      <c r="AG48" s="203">
        <f t="shared" si="14"/>
        <v>5700</v>
      </c>
    </row>
    <row r="49" spans="1:34" ht="20.25" customHeight="1">
      <c r="A49" s="40"/>
      <c r="B49" s="41"/>
      <c r="C49" s="41"/>
      <c r="D49" s="41" t="s">
        <v>40</v>
      </c>
      <c r="E49" s="63" t="s">
        <v>149</v>
      </c>
      <c r="F49" s="42" t="s">
        <v>41</v>
      </c>
      <c r="G49" s="43">
        <v>7</v>
      </c>
      <c r="H49" s="44">
        <v>10500</v>
      </c>
      <c r="I49" s="45">
        <v>7</v>
      </c>
      <c r="J49" s="46">
        <v>10500</v>
      </c>
      <c r="K49" s="49">
        <v>1</v>
      </c>
      <c r="L49" s="50">
        <v>1500</v>
      </c>
      <c r="M49" s="49">
        <v>1</v>
      </c>
      <c r="N49" s="50">
        <v>1500</v>
      </c>
      <c r="O49" s="49">
        <v>1</v>
      </c>
      <c r="P49" s="50">
        <v>1500</v>
      </c>
      <c r="Q49" s="49">
        <v>1</v>
      </c>
      <c r="R49" s="50">
        <v>1500</v>
      </c>
      <c r="S49" s="49">
        <v>1</v>
      </c>
      <c r="T49" s="50">
        <v>1500</v>
      </c>
      <c r="U49" s="49">
        <v>1</v>
      </c>
      <c r="V49" s="50">
        <v>1500</v>
      </c>
      <c r="W49" s="61">
        <v>1</v>
      </c>
      <c r="X49" s="62">
        <v>1500</v>
      </c>
      <c r="Y49" s="49">
        <v>0</v>
      </c>
      <c r="Z49" s="50">
        <v>0</v>
      </c>
      <c r="AA49" s="61">
        <v>0</v>
      </c>
      <c r="AB49" s="62">
        <v>0</v>
      </c>
      <c r="AC49" s="49">
        <v>0</v>
      </c>
      <c r="AD49" s="50">
        <v>0</v>
      </c>
      <c r="AE49" s="49">
        <v>0</v>
      </c>
      <c r="AF49" s="50">
        <v>0</v>
      </c>
      <c r="AG49" s="203">
        <f t="shared" si="14"/>
        <v>10500</v>
      </c>
    </row>
    <row r="50" spans="1:34" ht="20.25" customHeight="1">
      <c r="A50" s="40"/>
      <c r="B50" s="41"/>
      <c r="C50" s="41" t="s">
        <v>26</v>
      </c>
      <c r="D50" s="277" t="s">
        <v>42</v>
      </c>
      <c r="E50" s="272"/>
      <c r="F50" s="42"/>
      <c r="G50" s="43"/>
      <c r="H50" s="44"/>
      <c r="I50" s="45"/>
      <c r="J50" s="46"/>
      <c r="K50" s="49"/>
      <c r="L50" s="50"/>
      <c r="M50" s="49"/>
      <c r="N50" s="50"/>
      <c r="O50" s="49"/>
      <c r="P50" s="50"/>
      <c r="Q50" s="49"/>
      <c r="R50" s="50"/>
      <c r="S50" s="49"/>
      <c r="T50" s="50"/>
      <c r="U50" s="49"/>
      <c r="V50" s="50"/>
      <c r="W50" s="61"/>
      <c r="X50" s="62"/>
      <c r="Y50" s="49"/>
      <c r="Z50" s="50"/>
      <c r="AA50" s="61"/>
      <c r="AB50" s="62"/>
      <c r="AC50" s="49"/>
      <c r="AD50" s="50"/>
      <c r="AE50" s="49"/>
      <c r="AF50" s="50"/>
      <c r="AG50" s="203">
        <f t="shared" si="14"/>
        <v>0</v>
      </c>
    </row>
    <row r="51" spans="1:34" ht="20.25" customHeight="1">
      <c r="A51" s="40"/>
      <c r="B51" s="41"/>
      <c r="C51" s="41"/>
      <c r="D51" s="41" t="s">
        <v>43</v>
      </c>
      <c r="E51" s="53" t="s">
        <v>44</v>
      </c>
      <c r="F51" s="42" t="s">
        <v>34</v>
      </c>
      <c r="G51" s="43">
        <v>1</v>
      </c>
      <c r="H51" s="44">
        <v>750</v>
      </c>
      <c r="I51" s="45">
        <v>1</v>
      </c>
      <c r="J51" s="46">
        <v>750</v>
      </c>
      <c r="K51" s="47">
        <v>0</v>
      </c>
      <c r="L51" s="48">
        <v>0</v>
      </c>
      <c r="M51" s="47">
        <v>0</v>
      </c>
      <c r="N51" s="48">
        <v>0</v>
      </c>
      <c r="O51" s="47">
        <v>0</v>
      </c>
      <c r="P51" s="48">
        <v>0</v>
      </c>
      <c r="Q51" s="47">
        <v>0</v>
      </c>
      <c r="R51" s="48">
        <v>0</v>
      </c>
      <c r="S51" s="47">
        <v>0</v>
      </c>
      <c r="T51" s="48">
        <v>0</v>
      </c>
      <c r="U51" s="47">
        <v>0</v>
      </c>
      <c r="V51" s="48">
        <v>0</v>
      </c>
      <c r="W51" s="47">
        <v>0</v>
      </c>
      <c r="X51" s="48">
        <v>0</v>
      </c>
      <c r="Y51" s="47">
        <v>0</v>
      </c>
      <c r="Z51" s="48">
        <v>0</v>
      </c>
      <c r="AA51" s="47">
        <v>0</v>
      </c>
      <c r="AB51" s="48">
        <v>0</v>
      </c>
      <c r="AC51" s="49">
        <v>1</v>
      </c>
      <c r="AD51" s="50">
        <v>750</v>
      </c>
      <c r="AE51" s="47">
        <v>0</v>
      </c>
      <c r="AF51" s="48">
        <v>0</v>
      </c>
      <c r="AG51" s="203">
        <f t="shared" si="14"/>
        <v>750</v>
      </c>
    </row>
    <row r="52" spans="1:34" ht="20.25" customHeight="1">
      <c r="A52" s="40"/>
      <c r="B52" s="41"/>
      <c r="C52" s="41"/>
      <c r="D52" s="41" t="s">
        <v>45</v>
      </c>
      <c r="E52" s="53" t="s">
        <v>46</v>
      </c>
      <c r="F52" s="42" t="s">
        <v>34</v>
      </c>
      <c r="G52" s="43">
        <v>1</v>
      </c>
      <c r="H52" s="44">
        <v>750</v>
      </c>
      <c r="I52" s="45">
        <v>1</v>
      </c>
      <c r="J52" s="46">
        <v>750</v>
      </c>
      <c r="K52" s="47">
        <v>0</v>
      </c>
      <c r="L52" s="48">
        <v>0</v>
      </c>
      <c r="M52" s="47">
        <v>0</v>
      </c>
      <c r="N52" s="48">
        <v>0</v>
      </c>
      <c r="O52" s="47">
        <v>0</v>
      </c>
      <c r="P52" s="48">
        <v>0</v>
      </c>
      <c r="Q52" s="47">
        <v>0</v>
      </c>
      <c r="R52" s="48">
        <v>0</v>
      </c>
      <c r="S52" s="49">
        <v>1</v>
      </c>
      <c r="T52" s="50">
        <v>750</v>
      </c>
      <c r="U52" s="47">
        <v>0</v>
      </c>
      <c r="V52" s="48">
        <v>0</v>
      </c>
      <c r="W52" s="47">
        <v>0</v>
      </c>
      <c r="X52" s="48">
        <v>0</v>
      </c>
      <c r="Y52" s="47">
        <v>0</v>
      </c>
      <c r="Z52" s="48">
        <v>0</v>
      </c>
      <c r="AA52" s="47">
        <v>0</v>
      </c>
      <c r="AB52" s="48">
        <v>0</v>
      </c>
      <c r="AC52" s="47">
        <v>0</v>
      </c>
      <c r="AD52" s="48">
        <v>0</v>
      </c>
      <c r="AE52" s="47">
        <v>0</v>
      </c>
      <c r="AF52" s="48">
        <v>0</v>
      </c>
      <c r="AG52" s="203">
        <f t="shared" si="14"/>
        <v>750</v>
      </c>
    </row>
    <row r="53" spans="1:34" ht="20.25" customHeight="1">
      <c r="A53" s="57">
        <v>2</v>
      </c>
      <c r="B53" s="316" t="s">
        <v>47</v>
      </c>
      <c r="C53" s="258"/>
      <c r="D53" s="258"/>
      <c r="E53" s="274"/>
      <c r="F53" s="33"/>
      <c r="G53" s="34"/>
      <c r="H53" s="35">
        <f>J53</f>
        <v>945</v>
      </c>
      <c r="I53" s="36"/>
      <c r="J53" s="37">
        <f>J55</f>
        <v>945</v>
      </c>
      <c r="K53" s="38">
        <v>0</v>
      </c>
      <c r="L53" s="152">
        <f>L55</f>
        <v>405</v>
      </c>
      <c r="M53" s="38">
        <v>0</v>
      </c>
      <c r="N53" s="152">
        <f>N55</f>
        <v>270</v>
      </c>
      <c r="O53" s="38">
        <v>0</v>
      </c>
      <c r="P53" s="152">
        <f>P55</f>
        <v>270</v>
      </c>
      <c r="Q53" s="38">
        <v>0</v>
      </c>
      <c r="R53" s="152">
        <f>R55</f>
        <v>0</v>
      </c>
      <c r="S53" s="38">
        <v>0</v>
      </c>
      <c r="T53" s="152">
        <f>T55</f>
        <v>0</v>
      </c>
      <c r="U53" s="38">
        <v>0</v>
      </c>
      <c r="V53" s="152">
        <f>V55</f>
        <v>0</v>
      </c>
      <c r="W53" s="152">
        <f>W55</f>
        <v>0</v>
      </c>
      <c r="X53" s="152">
        <f>X55</f>
        <v>0</v>
      </c>
      <c r="Y53" s="152">
        <f t="shared" ref="Y53:AF53" si="19">Y55</f>
        <v>0</v>
      </c>
      <c r="Z53" s="152">
        <f t="shared" si="19"/>
        <v>0</v>
      </c>
      <c r="AA53" s="152">
        <f>AA55</f>
        <v>0</v>
      </c>
      <c r="AB53" s="152">
        <f>AB55</f>
        <v>0</v>
      </c>
      <c r="AC53" s="152">
        <f>AC55</f>
        <v>0</v>
      </c>
      <c r="AD53" s="152">
        <f t="shared" si="19"/>
        <v>0</v>
      </c>
      <c r="AE53" s="152">
        <f t="shared" si="19"/>
        <v>0</v>
      </c>
      <c r="AF53" s="152">
        <f t="shared" si="19"/>
        <v>0</v>
      </c>
      <c r="AG53" s="203">
        <f t="shared" si="14"/>
        <v>945</v>
      </c>
    </row>
    <row r="54" spans="1:34" ht="20.25" customHeight="1">
      <c r="A54" s="40"/>
      <c r="B54" s="41" t="s">
        <v>48</v>
      </c>
      <c r="C54" s="317" t="s">
        <v>49</v>
      </c>
      <c r="D54" s="291"/>
      <c r="E54" s="292"/>
      <c r="F54" s="58"/>
      <c r="G54" s="43"/>
      <c r="H54" s="44"/>
      <c r="I54" s="45"/>
      <c r="J54" s="46"/>
      <c r="K54" s="49"/>
      <c r="L54" s="50"/>
      <c r="M54" s="49"/>
      <c r="N54" s="50"/>
      <c r="O54" s="49"/>
      <c r="P54" s="50"/>
      <c r="Q54" s="49"/>
      <c r="R54" s="50"/>
      <c r="S54" s="49"/>
      <c r="T54" s="50"/>
      <c r="U54" s="49"/>
      <c r="V54" s="50"/>
      <c r="W54" s="49"/>
      <c r="X54" s="50"/>
      <c r="Y54" s="49"/>
      <c r="Z54" s="50"/>
      <c r="AA54" s="49"/>
      <c r="AB54" s="50"/>
      <c r="AC54" s="49"/>
      <c r="AD54" s="50"/>
      <c r="AE54" s="49"/>
      <c r="AF54" s="50"/>
      <c r="AG54" s="203">
        <f t="shared" si="14"/>
        <v>0</v>
      </c>
    </row>
    <row r="55" spans="1:34" ht="20.25" customHeight="1">
      <c r="A55" s="40"/>
      <c r="B55" s="41"/>
      <c r="C55" s="41" t="s">
        <v>25</v>
      </c>
      <c r="D55" s="277" t="s">
        <v>150</v>
      </c>
      <c r="E55" s="272"/>
      <c r="F55" s="42" t="s">
        <v>152</v>
      </c>
      <c r="G55" s="43">
        <v>7</v>
      </c>
      <c r="H55" s="44">
        <v>945</v>
      </c>
      <c r="I55" s="45">
        <v>7</v>
      </c>
      <c r="J55" s="46">
        <v>945</v>
      </c>
      <c r="K55" s="47">
        <v>3</v>
      </c>
      <c r="L55" s="48">
        <v>405</v>
      </c>
      <c r="M55" s="47">
        <v>2</v>
      </c>
      <c r="N55" s="48">
        <v>270</v>
      </c>
      <c r="O55" s="47">
        <v>2</v>
      </c>
      <c r="P55" s="48">
        <v>270</v>
      </c>
      <c r="Q55" s="49">
        <v>0</v>
      </c>
      <c r="R55" s="50">
        <v>0</v>
      </c>
      <c r="S55" s="49">
        <v>0</v>
      </c>
      <c r="T55" s="50">
        <v>0</v>
      </c>
      <c r="U55" s="49">
        <v>0</v>
      </c>
      <c r="V55" s="50">
        <v>0</v>
      </c>
      <c r="W55" s="61">
        <v>0</v>
      </c>
      <c r="X55" s="62">
        <v>0</v>
      </c>
      <c r="Y55" s="47">
        <v>0</v>
      </c>
      <c r="Z55" s="48">
        <v>0</v>
      </c>
      <c r="AA55" s="47">
        <v>0</v>
      </c>
      <c r="AB55" s="48">
        <v>0</v>
      </c>
      <c r="AC55" s="47">
        <v>0</v>
      </c>
      <c r="AD55" s="48">
        <v>0</v>
      </c>
      <c r="AE55" s="47">
        <v>0</v>
      </c>
      <c r="AF55" s="48">
        <v>0</v>
      </c>
      <c r="AG55" s="203">
        <f t="shared" si="14"/>
        <v>945</v>
      </c>
    </row>
    <row r="56" spans="1:34" ht="21" customHeight="1">
      <c r="A56" s="278" t="s">
        <v>50</v>
      </c>
      <c r="B56" s="258"/>
      <c r="C56" s="258"/>
      <c r="D56" s="258"/>
      <c r="E56" s="274"/>
      <c r="F56" s="26"/>
      <c r="G56" s="27"/>
      <c r="H56" s="28">
        <f t="shared" ref="H56" si="20">J56</f>
        <v>16519</v>
      </c>
      <c r="I56" s="29"/>
      <c r="J56" s="32">
        <f>J57+J62</f>
        <v>16519</v>
      </c>
      <c r="K56" s="31"/>
      <c r="L56" s="32">
        <f>L57+L62</f>
        <v>391</v>
      </c>
      <c r="M56" s="31"/>
      <c r="N56" s="32">
        <f>N57+N62</f>
        <v>564</v>
      </c>
      <c r="O56" s="31"/>
      <c r="P56" s="32">
        <f>P57+P62</f>
        <v>1078</v>
      </c>
      <c r="Q56" s="31"/>
      <c r="R56" s="32">
        <f>R57+R62</f>
        <v>777</v>
      </c>
      <c r="S56" s="31"/>
      <c r="T56" s="32">
        <f>T57+T62</f>
        <v>204</v>
      </c>
      <c r="U56" s="31"/>
      <c r="V56" s="32">
        <f>V57+V62</f>
        <v>904</v>
      </c>
      <c r="W56" s="31"/>
      <c r="X56" s="32">
        <f>X57+X62</f>
        <v>1451</v>
      </c>
      <c r="Y56" s="31"/>
      <c r="Z56" s="32">
        <f>Z57+Z62</f>
        <v>11150</v>
      </c>
      <c r="AA56" s="31">
        <f t="shared" ref="AA56:AB56" si="21">AA57</f>
        <v>0</v>
      </c>
      <c r="AB56" s="32">
        <f t="shared" si="21"/>
        <v>0</v>
      </c>
      <c r="AC56" s="31">
        <v>0</v>
      </c>
      <c r="AD56" s="32">
        <f t="shared" ref="AD56:AF56" si="22">AD57</f>
        <v>0</v>
      </c>
      <c r="AE56" s="31">
        <f t="shared" si="22"/>
        <v>0</v>
      </c>
      <c r="AF56" s="32">
        <f t="shared" si="22"/>
        <v>0</v>
      </c>
      <c r="AG56" s="206">
        <f t="shared" si="14"/>
        <v>16519</v>
      </c>
      <c r="AH56" s="207">
        <v>5</v>
      </c>
    </row>
    <row r="57" spans="1:34" ht="21" customHeight="1">
      <c r="A57" s="57">
        <v>1</v>
      </c>
      <c r="B57" s="273" t="s">
        <v>51</v>
      </c>
      <c r="C57" s="258"/>
      <c r="D57" s="258"/>
      <c r="E57" s="274"/>
      <c r="F57" s="33"/>
      <c r="G57" s="34"/>
      <c r="H57" s="35">
        <f>J57</f>
        <v>14019</v>
      </c>
      <c r="I57" s="36"/>
      <c r="J57" s="37">
        <f>SUM(J58:J61)</f>
        <v>14019</v>
      </c>
      <c r="K57" s="39"/>
      <c r="L57" s="39">
        <f>SUM(L58:L61)</f>
        <v>178</v>
      </c>
      <c r="M57" s="39"/>
      <c r="N57" s="39">
        <f>SUM(N58:N61)</f>
        <v>298</v>
      </c>
      <c r="O57" s="39"/>
      <c r="P57" s="39">
        <f>SUM(P58:P61)</f>
        <v>586</v>
      </c>
      <c r="Q57" s="39"/>
      <c r="R57" s="39">
        <f>SUM(R58:R61)</f>
        <v>423</v>
      </c>
      <c r="S57" s="38"/>
      <c r="T57" s="39">
        <f>SUM(T58:T61)</f>
        <v>110</v>
      </c>
      <c r="U57" s="38"/>
      <c r="V57" s="39">
        <f>SUM(V58:V61)</f>
        <v>491</v>
      </c>
      <c r="W57" s="38"/>
      <c r="X57" s="39">
        <f>SUM(X58:X61)</f>
        <v>783</v>
      </c>
      <c r="Y57" s="38"/>
      <c r="Z57" s="39">
        <f>SUM(Z58:Z61)</f>
        <v>11150</v>
      </c>
      <c r="AA57" s="38">
        <f t="shared" ref="AA57:AF57" si="23">SUM(AA58:AA60)</f>
        <v>0</v>
      </c>
      <c r="AB57" s="39">
        <f t="shared" si="23"/>
        <v>0</v>
      </c>
      <c r="AC57" s="38">
        <f t="shared" si="23"/>
        <v>0</v>
      </c>
      <c r="AD57" s="39">
        <f t="shared" si="23"/>
        <v>0</v>
      </c>
      <c r="AE57" s="38">
        <f>SUM(AE58:AE60)</f>
        <v>0</v>
      </c>
      <c r="AF57" s="39">
        <f t="shared" si="23"/>
        <v>0</v>
      </c>
      <c r="AG57" s="203">
        <f t="shared" si="14"/>
        <v>14019</v>
      </c>
    </row>
    <row r="58" spans="1:34" ht="20.25" customHeight="1">
      <c r="A58" s="64"/>
      <c r="B58" s="41" t="s">
        <v>24</v>
      </c>
      <c r="C58" s="271" t="s">
        <v>52</v>
      </c>
      <c r="D58" s="275"/>
      <c r="E58" s="272"/>
      <c r="F58" s="42"/>
      <c r="G58" s="43"/>
      <c r="H58" s="44"/>
      <c r="I58" s="45"/>
      <c r="J58" s="46"/>
      <c r="K58" s="49"/>
      <c r="L58" s="50"/>
      <c r="M58" s="49"/>
      <c r="N58" s="50"/>
      <c r="O58" s="49"/>
      <c r="P58" s="50"/>
      <c r="Q58" s="49"/>
      <c r="R58" s="50"/>
      <c r="S58" s="49"/>
      <c r="T58" s="50"/>
      <c r="U58" s="49"/>
      <c r="V58" s="50"/>
      <c r="W58" s="49"/>
      <c r="X58" s="50"/>
      <c r="Y58" s="49"/>
      <c r="Z58" s="50"/>
      <c r="AA58" s="49"/>
      <c r="AB58" s="50"/>
      <c r="AC58" s="49"/>
      <c r="AD58" s="50"/>
      <c r="AE58" s="49"/>
      <c r="AF58" s="50"/>
      <c r="AG58" s="203">
        <f t="shared" si="14"/>
        <v>0</v>
      </c>
    </row>
    <row r="59" spans="1:34" ht="20.25" customHeight="1">
      <c r="A59" s="40"/>
      <c r="B59" s="41"/>
      <c r="C59" s="66" t="s">
        <v>25</v>
      </c>
      <c r="D59" s="271" t="s">
        <v>53</v>
      </c>
      <c r="E59" s="272"/>
      <c r="F59" s="42" t="s">
        <v>54</v>
      </c>
      <c r="G59" s="43">
        <v>5738</v>
      </c>
      <c r="H59" s="44">
        <v>2869</v>
      </c>
      <c r="I59" s="45">
        <v>5738</v>
      </c>
      <c r="J59" s="46">
        <v>2869</v>
      </c>
      <c r="K59" s="49">
        <v>355</v>
      </c>
      <c r="L59" s="50">
        <v>178</v>
      </c>
      <c r="M59" s="210">
        <v>597</v>
      </c>
      <c r="N59" s="50">
        <v>298</v>
      </c>
      <c r="O59" s="49">
        <v>1173</v>
      </c>
      <c r="P59" s="50">
        <v>586</v>
      </c>
      <c r="Q59" s="49">
        <v>847</v>
      </c>
      <c r="R59" s="50">
        <v>423</v>
      </c>
      <c r="S59" s="49">
        <v>220</v>
      </c>
      <c r="T59" s="50">
        <v>110</v>
      </c>
      <c r="U59" s="49">
        <v>981</v>
      </c>
      <c r="V59" s="50">
        <v>491</v>
      </c>
      <c r="W59" s="49">
        <v>1565</v>
      </c>
      <c r="X59" s="50">
        <v>783</v>
      </c>
      <c r="Y59" s="47">
        <v>0</v>
      </c>
      <c r="Z59" s="48">
        <v>0</v>
      </c>
      <c r="AA59" s="47">
        <v>0</v>
      </c>
      <c r="AB59" s="48">
        <v>0</v>
      </c>
      <c r="AC59" s="47">
        <v>0</v>
      </c>
      <c r="AD59" s="48">
        <v>0</v>
      </c>
      <c r="AE59" s="47">
        <v>0</v>
      </c>
      <c r="AF59" s="48">
        <v>0</v>
      </c>
      <c r="AG59" s="203">
        <f t="shared" si="14"/>
        <v>2869</v>
      </c>
    </row>
    <row r="60" spans="1:34" ht="20.25" customHeight="1">
      <c r="A60" s="40"/>
      <c r="B60" s="41"/>
      <c r="C60" s="66" t="s">
        <v>26</v>
      </c>
      <c r="D60" s="271" t="s">
        <v>153</v>
      </c>
      <c r="E60" s="272"/>
      <c r="F60" s="42" t="s">
        <v>155</v>
      </c>
      <c r="G60" s="43">
        <v>8</v>
      </c>
      <c r="H60" s="44">
        <v>2400</v>
      </c>
      <c r="I60" s="45">
        <v>8</v>
      </c>
      <c r="J60" s="46">
        <v>2400</v>
      </c>
      <c r="K60" s="49">
        <v>0</v>
      </c>
      <c r="L60" s="50">
        <v>0</v>
      </c>
      <c r="M60" s="49">
        <v>0</v>
      </c>
      <c r="N60" s="50">
        <v>0</v>
      </c>
      <c r="O60" s="49">
        <v>0</v>
      </c>
      <c r="P60" s="50">
        <v>0</v>
      </c>
      <c r="Q60" s="49">
        <v>0</v>
      </c>
      <c r="R60" s="50">
        <v>0</v>
      </c>
      <c r="S60" s="49">
        <v>0</v>
      </c>
      <c r="T60" s="50">
        <v>0</v>
      </c>
      <c r="U60" s="49">
        <v>0</v>
      </c>
      <c r="V60" s="50">
        <v>0</v>
      </c>
      <c r="W60" s="49">
        <v>0</v>
      </c>
      <c r="X60" s="50">
        <v>0</v>
      </c>
      <c r="Y60" s="49">
        <v>8</v>
      </c>
      <c r="Z60" s="50">
        <v>2400</v>
      </c>
      <c r="AA60" s="49">
        <v>0</v>
      </c>
      <c r="AB60" s="50">
        <v>0</v>
      </c>
      <c r="AC60" s="49">
        <v>0</v>
      </c>
      <c r="AD60" s="50">
        <v>0</v>
      </c>
      <c r="AE60" s="49">
        <v>0</v>
      </c>
      <c r="AF60" s="50">
        <v>0</v>
      </c>
      <c r="AG60" s="203">
        <f t="shared" si="14"/>
        <v>2400</v>
      </c>
    </row>
    <row r="61" spans="1:34" ht="20.25" customHeight="1">
      <c r="A61" s="40"/>
      <c r="B61" s="41"/>
      <c r="C61" s="66" t="s">
        <v>113</v>
      </c>
      <c r="D61" s="271" t="s">
        <v>154</v>
      </c>
      <c r="E61" s="272"/>
      <c r="F61" s="42" t="s">
        <v>21</v>
      </c>
      <c r="G61" s="43">
        <v>25</v>
      </c>
      <c r="H61" s="44">
        <v>8750</v>
      </c>
      <c r="I61" s="45">
        <v>25</v>
      </c>
      <c r="J61" s="46">
        <v>8750</v>
      </c>
      <c r="K61" s="47">
        <v>0</v>
      </c>
      <c r="L61" s="48">
        <v>0</v>
      </c>
      <c r="M61" s="47">
        <v>0</v>
      </c>
      <c r="N61" s="48">
        <v>0</v>
      </c>
      <c r="O61" s="47">
        <v>0</v>
      </c>
      <c r="P61" s="48">
        <v>0</v>
      </c>
      <c r="Q61" s="47">
        <v>0</v>
      </c>
      <c r="R61" s="48">
        <v>0</v>
      </c>
      <c r="S61" s="47">
        <v>0</v>
      </c>
      <c r="T61" s="48">
        <v>0</v>
      </c>
      <c r="U61" s="47">
        <v>0</v>
      </c>
      <c r="V61" s="48">
        <v>0</v>
      </c>
      <c r="W61" s="47">
        <v>0</v>
      </c>
      <c r="X61" s="48">
        <v>0</v>
      </c>
      <c r="Y61" s="61">
        <v>25</v>
      </c>
      <c r="Z61" s="62">
        <v>8750</v>
      </c>
      <c r="AA61" s="47">
        <v>0</v>
      </c>
      <c r="AB61" s="48">
        <v>0</v>
      </c>
      <c r="AC61" s="47">
        <v>0</v>
      </c>
      <c r="AD61" s="48">
        <v>0</v>
      </c>
      <c r="AE61" s="47">
        <v>0</v>
      </c>
      <c r="AF61" s="48">
        <v>0</v>
      </c>
      <c r="AG61" s="203">
        <f t="shared" si="14"/>
        <v>8750</v>
      </c>
    </row>
    <row r="62" spans="1:34" ht="21" customHeight="1">
      <c r="A62" s="57">
        <v>2</v>
      </c>
      <c r="B62" s="273" t="s">
        <v>55</v>
      </c>
      <c r="C62" s="258"/>
      <c r="D62" s="258"/>
      <c r="E62" s="274"/>
      <c r="F62" s="33"/>
      <c r="G62" s="34"/>
      <c r="H62" s="35">
        <f>H63</f>
        <v>2500</v>
      </c>
      <c r="I62" s="36"/>
      <c r="J62" s="37">
        <f>J63</f>
        <v>2500</v>
      </c>
      <c r="K62" s="38"/>
      <c r="L62" s="39">
        <f>SUM(L63)</f>
        <v>213</v>
      </c>
      <c r="M62" s="38"/>
      <c r="N62" s="39">
        <f>SUM(N63)</f>
        <v>266</v>
      </c>
      <c r="O62" s="38"/>
      <c r="P62" s="39">
        <f>SUM(P63)</f>
        <v>492</v>
      </c>
      <c r="Q62" s="38"/>
      <c r="R62" s="39">
        <f>SUM(R63)</f>
        <v>354</v>
      </c>
      <c r="S62" s="38"/>
      <c r="T62" s="39">
        <f>SUM(T63)</f>
        <v>94</v>
      </c>
      <c r="U62" s="38"/>
      <c r="V62" s="39">
        <f>SUM(V63)</f>
        <v>413</v>
      </c>
      <c r="W62" s="38"/>
      <c r="X62" s="39">
        <f t="shared" ref="X62:AB62" si="24">SUM(X63)</f>
        <v>668</v>
      </c>
      <c r="Y62" s="38">
        <f t="shared" si="24"/>
        <v>0</v>
      </c>
      <c r="Z62" s="39">
        <f t="shared" si="24"/>
        <v>0</v>
      </c>
      <c r="AA62" s="38">
        <f t="shared" si="24"/>
        <v>0</v>
      </c>
      <c r="AB62" s="39">
        <f t="shared" si="24"/>
        <v>0</v>
      </c>
      <c r="AC62" s="38">
        <f t="shared" ref="AC62:AF62" si="25">AC63</f>
        <v>0</v>
      </c>
      <c r="AD62" s="39">
        <f t="shared" si="25"/>
        <v>0</v>
      </c>
      <c r="AE62" s="38">
        <f t="shared" si="25"/>
        <v>0</v>
      </c>
      <c r="AF62" s="39">
        <f t="shared" si="25"/>
        <v>0</v>
      </c>
      <c r="AG62" s="203">
        <f t="shared" si="14"/>
        <v>2500</v>
      </c>
    </row>
    <row r="63" spans="1:34" ht="21" customHeight="1">
      <c r="A63" s="67"/>
      <c r="B63" s="68" t="s">
        <v>48</v>
      </c>
      <c r="C63" s="315" t="s">
        <v>56</v>
      </c>
      <c r="D63" s="258"/>
      <c r="E63" s="274"/>
      <c r="F63" s="69" t="s">
        <v>34</v>
      </c>
      <c r="G63" s="70">
        <v>2300</v>
      </c>
      <c r="H63" s="71">
        <v>2500</v>
      </c>
      <c r="I63" s="72">
        <v>2300</v>
      </c>
      <c r="J63" s="73">
        <v>2500</v>
      </c>
      <c r="K63" s="74">
        <v>196</v>
      </c>
      <c r="L63" s="75">
        <v>213</v>
      </c>
      <c r="M63" s="74">
        <v>245</v>
      </c>
      <c r="N63" s="75">
        <v>266</v>
      </c>
      <c r="O63" s="74">
        <v>452</v>
      </c>
      <c r="P63" s="75">
        <v>492</v>
      </c>
      <c r="Q63" s="74">
        <v>326</v>
      </c>
      <c r="R63" s="75">
        <v>354</v>
      </c>
      <c r="S63" s="74">
        <v>88</v>
      </c>
      <c r="T63" s="75">
        <v>94</v>
      </c>
      <c r="U63" s="74">
        <v>380</v>
      </c>
      <c r="V63" s="75">
        <v>413</v>
      </c>
      <c r="W63" s="74">
        <v>613</v>
      </c>
      <c r="X63" s="75">
        <v>668</v>
      </c>
      <c r="Y63" s="76">
        <v>0</v>
      </c>
      <c r="Z63" s="77">
        <v>0</v>
      </c>
      <c r="AA63" s="76">
        <v>0</v>
      </c>
      <c r="AB63" s="77">
        <v>0</v>
      </c>
      <c r="AC63" s="76">
        <v>0</v>
      </c>
      <c r="AD63" s="77">
        <v>0</v>
      </c>
      <c r="AE63" s="76">
        <v>0</v>
      </c>
      <c r="AF63" s="77">
        <v>0</v>
      </c>
      <c r="AG63" s="203">
        <f t="shared" si="14"/>
        <v>2500</v>
      </c>
    </row>
    <row r="64" spans="1:34" ht="20.25" customHeight="1">
      <c r="A64" s="278" t="s">
        <v>58</v>
      </c>
      <c r="B64" s="258"/>
      <c r="C64" s="258"/>
      <c r="D64" s="258"/>
      <c r="E64" s="274"/>
      <c r="F64" s="26"/>
      <c r="G64" s="27"/>
      <c r="H64" s="28">
        <f>J64</f>
        <v>16000</v>
      </c>
      <c r="I64" s="29"/>
      <c r="J64" s="32">
        <f>J65</f>
        <v>16000</v>
      </c>
      <c r="K64" s="31"/>
      <c r="L64" s="32">
        <f>L65</f>
        <v>0</v>
      </c>
      <c r="M64" s="31"/>
      <c r="N64" s="32">
        <f>N65</f>
        <v>0</v>
      </c>
      <c r="O64" s="31"/>
      <c r="P64" s="32">
        <f>P65</f>
        <v>0</v>
      </c>
      <c r="Q64" s="31"/>
      <c r="R64" s="32">
        <f>R65</f>
        <v>0</v>
      </c>
      <c r="S64" s="31"/>
      <c r="T64" s="32">
        <f>T65</f>
        <v>0</v>
      </c>
      <c r="U64" s="31"/>
      <c r="V64" s="32">
        <f>V65</f>
        <v>0</v>
      </c>
      <c r="W64" s="31"/>
      <c r="X64" s="32">
        <f>X65</f>
        <v>0</v>
      </c>
      <c r="Y64" s="31"/>
      <c r="Z64" s="32">
        <f t="shared" ref="Z64:AB64" si="26">Z65</f>
        <v>16000</v>
      </c>
      <c r="AA64" s="31">
        <f t="shared" si="26"/>
        <v>0</v>
      </c>
      <c r="AB64" s="32">
        <f t="shared" si="26"/>
        <v>0</v>
      </c>
      <c r="AC64" s="31">
        <v>0</v>
      </c>
      <c r="AD64" s="32">
        <f t="shared" ref="AD64:AF64" si="27">AD65</f>
        <v>0</v>
      </c>
      <c r="AE64" s="31">
        <f t="shared" si="27"/>
        <v>0</v>
      </c>
      <c r="AF64" s="32">
        <f t="shared" si="27"/>
        <v>0</v>
      </c>
      <c r="AG64" s="206">
        <f t="shared" si="14"/>
        <v>16000</v>
      </c>
      <c r="AH64" s="207">
        <v>6</v>
      </c>
    </row>
    <row r="65" spans="1:34" ht="20.25" customHeight="1">
      <c r="A65" s="57">
        <v>1</v>
      </c>
      <c r="B65" s="273" t="s">
        <v>156</v>
      </c>
      <c r="C65" s="258"/>
      <c r="D65" s="258"/>
      <c r="E65" s="274"/>
      <c r="F65" s="33"/>
      <c r="G65" s="34"/>
      <c r="H65" s="35">
        <f t="shared" ref="H65" si="28">J65</f>
        <v>16000</v>
      </c>
      <c r="I65" s="36"/>
      <c r="J65" s="37">
        <f>SUM(J66:J70)</f>
        <v>16000</v>
      </c>
      <c r="K65" s="39"/>
      <c r="L65" s="152">
        <f>SUM(L66:L70)</f>
        <v>0</v>
      </c>
      <c r="M65" s="39"/>
      <c r="N65" s="152">
        <f>SUM(N66:N70)</f>
        <v>0</v>
      </c>
      <c r="O65" s="39"/>
      <c r="P65" s="152">
        <f>SUM(P66:P70)</f>
        <v>0</v>
      </c>
      <c r="Q65" s="39"/>
      <c r="R65" s="152">
        <f>SUM(R66:R70)</f>
        <v>0</v>
      </c>
      <c r="S65" s="38"/>
      <c r="T65" s="152">
        <f>SUM(T66:T70)</f>
        <v>0</v>
      </c>
      <c r="U65" s="38"/>
      <c r="V65" s="152">
        <f>SUM(V66:V70)</f>
        <v>0</v>
      </c>
      <c r="W65" s="38"/>
      <c r="X65" s="152">
        <f>SUM(X66:X70)</f>
        <v>0</v>
      </c>
      <c r="Y65" s="38"/>
      <c r="Z65" s="152">
        <f>SUM(Z66:Z70)</f>
        <v>16000</v>
      </c>
      <c r="AA65" s="38">
        <v>0</v>
      </c>
      <c r="AB65" s="152">
        <f>SUM(AB66:AB70)</f>
        <v>0</v>
      </c>
      <c r="AC65" s="38">
        <v>0</v>
      </c>
      <c r="AD65" s="152">
        <f>SUM(AD66:AD70)</f>
        <v>0</v>
      </c>
      <c r="AE65" s="38">
        <v>0</v>
      </c>
      <c r="AF65" s="152">
        <f>SUM(AF66:AF70)</f>
        <v>0</v>
      </c>
      <c r="AG65" s="203">
        <f t="shared" si="14"/>
        <v>16000</v>
      </c>
    </row>
    <row r="66" spans="1:34" ht="20.25" customHeight="1">
      <c r="A66" s="40"/>
      <c r="B66" s="41" t="s">
        <v>24</v>
      </c>
      <c r="C66" s="282" t="s">
        <v>157</v>
      </c>
      <c r="D66" s="275"/>
      <c r="E66" s="272"/>
      <c r="F66" s="42"/>
      <c r="G66" s="43"/>
      <c r="H66" s="44"/>
      <c r="I66" s="81"/>
      <c r="J66" s="46"/>
      <c r="K66" s="80"/>
      <c r="L66" s="79"/>
      <c r="M66" s="80"/>
      <c r="N66" s="79"/>
      <c r="O66" s="80"/>
      <c r="P66" s="79"/>
      <c r="Q66" s="80"/>
      <c r="R66" s="79"/>
      <c r="S66" s="80"/>
      <c r="T66" s="79"/>
      <c r="U66" s="80"/>
      <c r="V66" s="79"/>
      <c r="W66" s="80"/>
      <c r="X66" s="79"/>
      <c r="Y66" s="80"/>
      <c r="Z66" s="79"/>
      <c r="AA66" s="80"/>
      <c r="AB66" s="79"/>
      <c r="AC66" s="80"/>
      <c r="AD66" s="79"/>
      <c r="AE66" s="80"/>
      <c r="AF66" s="79"/>
      <c r="AG66" s="203">
        <f t="shared" si="14"/>
        <v>0</v>
      </c>
    </row>
    <row r="67" spans="1:34" ht="20.25" customHeight="1">
      <c r="A67" s="40"/>
      <c r="B67" s="41"/>
      <c r="C67" s="66" t="s">
        <v>25</v>
      </c>
      <c r="D67" s="271" t="s">
        <v>158</v>
      </c>
      <c r="E67" s="272"/>
      <c r="F67" s="42"/>
      <c r="G67" s="43"/>
      <c r="H67" s="44"/>
      <c r="I67" s="81"/>
      <c r="J67" s="46"/>
      <c r="K67" s="78"/>
      <c r="L67" s="79"/>
      <c r="M67" s="78"/>
      <c r="N67" s="79"/>
      <c r="O67" s="78"/>
      <c r="P67" s="79"/>
      <c r="Q67" s="78"/>
      <c r="R67" s="79"/>
      <c r="S67" s="78"/>
      <c r="T67" s="79"/>
      <c r="U67" s="78"/>
      <c r="V67" s="79"/>
      <c r="W67" s="78"/>
      <c r="X67" s="79"/>
      <c r="Y67" s="80"/>
      <c r="Z67" s="79"/>
      <c r="AA67" s="78"/>
      <c r="AB67" s="79"/>
      <c r="AC67" s="78"/>
      <c r="AD67" s="79"/>
      <c r="AE67" s="78"/>
      <c r="AF67" s="79"/>
      <c r="AG67" s="203">
        <f t="shared" si="14"/>
        <v>0</v>
      </c>
    </row>
    <row r="68" spans="1:34" ht="20.25" customHeight="1">
      <c r="A68" s="40"/>
      <c r="B68" s="41"/>
      <c r="C68" s="65"/>
      <c r="D68" s="113" t="s">
        <v>38</v>
      </c>
      <c r="E68" s="153" t="s">
        <v>159</v>
      </c>
      <c r="F68" s="42" t="s">
        <v>21</v>
      </c>
      <c r="G68" s="43">
        <v>20</v>
      </c>
      <c r="H68" s="44">
        <v>7000</v>
      </c>
      <c r="I68" s="81">
        <v>1</v>
      </c>
      <c r="J68" s="46">
        <v>7000</v>
      </c>
      <c r="K68" s="78">
        <v>0</v>
      </c>
      <c r="L68" s="79">
        <v>0</v>
      </c>
      <c r="M68" s="78">
        <v>0</v>
      </c>
      <c r="N68" s="79">
        <v>0</v>
      </c>
      <c r="O68" s="78">
        <v>0</v>
      </c>
      <c r="P68" s="79">
        <v>0</v>
      </c>
      <c r="Q68" s="78">
        <v>0</v>
      </c>
      <c r="R68" s="79">
        <v>0</v>
      </c>
      <c r="S68" s="78">
        <v>0</v>
      </c>
      <c r="T68" s="79">
        <v>0</v>
      </c>
      <c r="U68" s="78">
        <v>0</v>
      </c>
      <c r="V68" s="79">
        <v>0</v>
      </c>
      <c r="W68" s="204">
        <v>0</v>
      </c>
      <c r="X68" s="205">
        <v>0</v>
      </c>
      <c r="Y68" s="80">
        <v>1</v>
      </c>
      <c r="Z68" s="79">
        <v>7000</v>
      </c>
      <c r="AA68" s="78">
        <v>0</v>
      </c>
      <c r="AB68" s="79">
        <v>0</v>
      </c>
      <c r="AC68" s="78">
        <v>0</v>
      </c>
      <c r="AD68" s="79">
        <v>0</v>
      </c>
      <c r="AE68" s="78">
        <v>0</v>
      </c>
      <c r="AF68" s="79">
        <v>0</v>
      </c>
      <c r="AG68" s="203">
        <f t="shared" si="14"/>
        <v>7000</v>
      </c>
    </row>
    <row r="69" spans="1:34" ht="20.25" customHeight="1">
      <c r="A69" s="40"/>
      <c r="B69" s="41"/>
      <c r="C69" s="66"/>
      <c r="D69" s="113" t="s">
        <v>40</v>
      </c>
      <c r="E69" s="114" t="s">
        <v>160</v>
      </c>
      <c r="F69" s="42" t="s">
        <v>21</v>
      </c>
      <c r="G69" s="43">
        <v>20</v>
      </c>
      <c r="H69" s="44">
        <v>7000</v>
      </c>
      <c r="I69" s="81">
        <v>1</v>
      </c>
      <c r="J69" s="46">
        <v>7000</v>
      </c>
      <c r="K69" s="78">
        <v>0</v>
      </c>
      <c r="L69" s="79">
        <v>0</v>
      </c>
      <c r="M69" s="78">
        <v>0</v>
      </c>
      <c r="N69" s="79">
        <v>0</v>
      </c>
      <c r="O69" s="78">
        <v>0</v>
      </c>
      <c r="P69" s="79">
        <v>0</v>
      </c>
      <c r="Q69" s="78">
        <v>0</v>
      </c>
      <c r="R69" s="79">
        <v>0</v>
      </c>
      <c r="S69" s="78">
        <v>0</v>
      </c>
      <c r="T69" s="79">
        <v>0</v>
      </c>
      <c r="U69" s="78">
        <v>0</v>
      </c>
      <c r="V69" s="79">
        <v>0</v>
      </c>
      <c r="W69" s="78">
        <v>0</v>
      </c>
      <c r="X69" s="79">
        <v>0</v>
      </c>
      <c r="Y69" s="80">
        <v>1</v>
      </c>
      <c r="Z69" s="79">
        <v>7000</v>
      </c>
      <c r="AA69" s="78">
        <v>0</v>
      </c>
      <c r="AB69" s="79">
        <v>0</v>
      </c>
      <c r="AC69" s="78">
        <v>0</v>
      </c>
      <c r="AD69" s="79">
        <v>0</v>
      </c>
      <c r="AE69" s="78">
        <v>0</v>
      </c>
      <c r="AF69" s="79">
        <v>0</v>
      </c>
      <c r="AG69" s="203">
        <f t="shared" si="14"/>
        <v>7000</v>
      </c>
    </row>
    <row r="70" spans="1:34" ht="20.25" customHeight="1">
      <c r="A70" s="40"/>
      <c r="B70" s="41"/>
      <c r="C70" s="66" t="s">
        <v>26</v>
      </c>
      <c r="D70" s="271" t="s">
        <v>59</v>
      </c>
      <c r="E70" s="272"/>
      <c r="F70" s="42" t="s">
        <v>17</v>
      </c>
      <c r="G70" s="43">
        <v>1</v>
      </c>
      <c r="H70" s="44">
        <v>2000</v>
      </c>
      <c r="I70" s="81">
        <v>1</v>
      </c>
      <c r="J70" s="46">
        <v>2000</v>
      </c>
      <c r="K70" s="78">
        <v>0</v>
      </c>
      <c r="L70" s="79">
        <v>0</v>
      </c>
      <c r="M70" s="78">
        <v>0</v>
      </c>
      <c r="N70" s="79">
        <v>0</v>
      </c>
      <c r="O70" s="78">
        <v>0</v>
      </c>
      <c r="P70" s="79">
        <v>0</v>
      </c>
      <c r="Q70" s="78">
        <v>0</v>
      </c>
      <c r="R70" s="79">
        <v>0</v>
      </c>
      <c r="S70" s="78">
        <v>0</v>
      </c>
      <c r="T70" s="79">
        <v>0</v>
      </c>
      <c r="U70" s="78">
        <v>0</v>
      </c>
      <c r="V70" s="79">
        <v>0</v>
      </c>
      <c r="W70" s="78">
        <v>0</v>
      </c>
      <c r="X70" s="79">
        <v>0</v>
      </c>
      <c r="Y70" s="80">
        <v>1</v>
      </c>
      <c r="Z70" s="79">
        <v>2000</v>
      </c>
      <c r="AA70" s="78">
        <v>0</v>
      </c>
      <c r="AB70" s="79">
        <v>0</v>
      </c>
      <c r="AC70" s="78">
        <v>0</v>
      </c>
      <c r="AD70" s="79">
        <v>0</v>
      </c>
      <c r="AE70" s="78">
        <v>0</v>
      </c>
      <c r="AF70" s="79">
        <v>0</v>
      </c>
      <c r="AG70" s="203">
        <f t="shared" si="14"/>
        <v>2000</v>
      </c>
    </row>
    <row r="71" spans="1:34" ht="20.25" customHeight="1">
      <c r="A71" s="278" t="s">
        <v>106</v>
      </c>
      <c r="B71" s="258"/>
      <c r="C71" s="258"/>
      <c r="D71" s="258"/>
      <c r="E71" s="274"/>
      <c r="F71" s="26"/>
      <c r="G71" s="27"/>
      <c r="H71" s="28">
        <f>J71</f>
        <v>67925</v>
      </c>
      <c r="I71" s="29"/>
      <c r="J71" s="32">
        <f>J72</f>
        <v>67925</v>
      </c>
      <c r="K71" s="31"/>
      <c r="L71" s="32">
        <f>L72</f>
        <v>8900</v>
      </c>
      <c r="M71" s="31"/>
      <c r="N71" s="32">
        <f>N72</f>
        <v>8900</v>
      </c>
      <c r="O71" s="31"/>
      <c r="P71" s="32">
        <f>P72</f>
        <v>8900</v>
      </c>
      <c r="Q71" s="31"/>
      <c r="R71" s="32">
        <f>R72</f>
        <v>8900</v>
      </c>
      <c r="S71" s="31"/>
      <c r="T71" s="32">
        <f>T72</f>
        <v>0</v>
      </c>
      <c r="U71" s="31"/>
      <c r="V71" s="32">
        <f>V72</f>
        <v>12000</v>
      </c>
      <c r="W71" s="31"/>
      <c r="X71" s="32">
        <f>X72</f>
        <v>8900</v>
      </c>
      <c r="Y71" s="31"/>
      <c r="Z71" s="32">
        <f>Z72</f>
        <v>0</v>
      </c>
      <c r="AA71" s="31">
        <f t="shared" ref="AA71" si="29">AA72</f>
        <v>0</v>
      </c>
      <c r="AB71" s="32">
        <f>AB72</f>
        <v>0</v>
      </c>
      <c r="AC71" s="31">
        <v>0</v>
      </c>
      <c r="AD71" s="32">
        <f>AD72</f>
        <v>0</v>
      </c>
      <c r="AE71" s="31">
        <f t="shared" ref="AE71" si="30">AE72</f>
        <v>0</v>
      </c>
      <c r="AF71" s="32">
        <f>AF72</f>
        <v>11425</v>
      </c>
      <c r="AG71" s="203">
        <f t="shared" si="14"/>
        <v>67925</v>
      </c>
    </row>
    <row r="72" spans="1:34" ht="20.25" customHeight="1">
      <c r="A72" s="57"/>
      <c r="B72" s="273" t="s">
        <v>107</v>
      </c>
      <c r="C72" s="258"/>
      <c r="D72" s="258"/>
      <c r="E72" s="274"/>
      <c r="F72" s="33"/>
      <c r="G72" s="34"/>
      <c r="H72" s="35">
        <f>J72</f>
        <v>67925</v>
      </c>
      <c r="I72" s="36"/>
      <c r="J72" s="37">
        <f>SUM(J73:J78)</f>
        <v>67925</v>
      </c>
      <c r="K72" s="39"/>
      <c r="L72" s="93">
        <f>SUM(L73:L78)</f>
        <v>8900</v>
      </c>
      <c r="M72" s="39"/>
      <c r="N72" s="93">
        <f>SUM(N73:N78)</f>
        <v>8900</v>
      </c>
      <c r="O72" s="39"/>
      <c r="P72" s="93">
        <f>SUM(P73:P78)</f>
        <v>8900</v>
      </c>
      <c r="Q72" s="39"/>
      <c r="R72" s="93">
        <f>SUM(R73:R78)</f>
        <v>8900</v>
      </c>
      <c r="S72" s="38"/>
      <c r="T72" s="93">
        <f>SUM(T73:T78)</f>
        <v>0</v>
      </c>
      <c r="U72" s="38"/>
      <c r="V72" s="93">
        <f>SUM(V73:V78)</f>
        <v>12000</v>
      </c>
      <c r="W72" s="38"/>
      <c r="X72" s="93">
        <f>SUM(X73:X78)</f>
        <v>8900</v>
      </c>
      <c r="Y72" s="38"/>
      <c r="Z72" s="93">
        <f>SUM(Z73:Z78)</f>
        <v>0</v>
      </c>
      <c r="AA72" s="38">
        <v>0</v>
      </c>
      <c r="AB72" s="93">
        <f>SUM(AB73:AB78)</f>
        <v>0</v>
      </c>
      <c r="AC72" s="38">
        <f>SUM(AC73:AC73)</f>
        <v>0</v>
      </c>
      <c r="AD72" s="93">
        <f>SUM(AD73:AD78)</f>
        <v>0</v>
      </c>
      <c r="AE72" s="38">
        <f>SUM(AE73:AE73)</f>
        <v>0</v>
      </c>
      <c r="AF72" s="93">
        <f>SUM(AF73:AF78)</f>
        <v>11425</v>
      </c>
      <c r="AG72" s="206">
        <f t="shared" si="14"/>
        <v>67925</v>
      </c>
      <c r="AH72" s="207">
        <v>7</v>
      </c>
    </row>
    <row r="73" spans="1:34" ht="20.25" customHeight="1">
      <c r="A73" s="64"/>
      <c r="B73" s="41" t="s">
        <v>146</v>
      </c>
      <c r="C73" s="271" t="s">
        <v>108</v>
      </c>
      <c r="D73" s="275"/>
      <c r="E73" s="272"/>
      <c r="F73" s="42"/>
      <c r="G73" s="43"/>
      <c r="H73" s="44"/>
      <c r="I73" s="45"/>
      <c r="J73" s="46"/>
      <c r="K73" s="49"/>
      <c r="L73" s="50"/>
      <c r="M73" s="49"/>
      <c r="N73" s="50"/>
      <c r="O73" s="49"/>
      <c r="P73" s="50"/>
      <c r="Q73" s="49"/>
      <c r="R73" s="50"/>
      <c r="S73" s="49"/>
      <c r="T73" s="50"/>
      <c r="U73" s="49"/>
      <c r="V73" s="50"/>
      <c r="W73" s="49"/>
      <c r="X73" s="50"/>
      <c r="Y73" s="49"/>
      <c r="Z73" s="50"/>
      <c r="AA73" s="49"/>
      <c r="AB73" s="50"/>
      <c r="AC73" s="49"/>
      <c r="AD73" s="50"/>
      <c r="AE73" s="49"/>
      <c r="AF73" s="50"/>
      <c r="AG73" s="203">
        <f t="shared" si="14"/>
        <v>0</v>
      </c>
    </row>
    <row r="74" spans="1:34" ht="20.25" customHeight="1">
      <c r="A74" s="40"/>
      <c r="B74" s="41"/>
      <c r="C74" s="66">
        <v>1.1000000000000001</v>
      </c>
      <c r="D74" s="271" t="s">
        <v>109</v>
      </c>
      <c r="E74" s="272"/>
      <c r="F74" s="42"/>
      <c r="G74" s="43"/>
      <c r="H74" s="44"/>
      <c r="I74" s="81"/>
      <c r="J74" s="46"/>
      <c r="K74" s="78"/>
      <c r="L74" s="79"/>
      <c r="M74" s="78"/>
      <c r="N74" s="79"/>
      <c r="O74" s="78"/>
      <c r="P74" s="79"/>
      <c r="Q74" s="78"/>
      <c r="R74" s="79"/>
      <c r="S74" s="78"/>
      <c r="T74" s="79"/>
      <c r="U74" s="78"/>
      <c r="V74" s="79"/>
      <c r="W74" s="78"/>
      <c r="X74" s="79"/>
      <c r="Y74" s="80"/>
      <c r="Z74" s="79"/>
      <c r="AA74" s="78"/>
      <c r="AB74" s="79"/>
      <c r="AC74" s="78"/>
      <c r="AD74" s="79"/>
      <c r="AE74" s="78"/>
      <c r="AF74" s="79"/>
      <c r="AG74" s="203">
        <f t="shared" si="14"/>
        <v>0</v>
      </c>
    </row>
    <row r="75" spans="1:34" ht="20.25" customHeight="1">
      <c r="A75" s="40"/>
      <c r="B75" s="41"/>
      <c r="C75" s="66"/>
      <c r="D75" s="271" t="s">
        <v>161</v>
      </c>
      <c r="E75" s="279"/>
      <c r="F75" s="42" t="s">
        <v>114</v>
      </c>
      <c r="G75" s="43">
        <v>6</v>
      </c>
      <c r="H75" s="44">
        <v>56500</v>
      </c>
      <c r="I75" s="81">
        <v>6</v>
      </c>
      <c r="J75" s="46">
        <v>56500</v>
      </c>
      <c r="K75" s="78">
        <v>1</v>
      </c>
      <c r="L75" s="79">
        <v>8900</v>
      </c>
      <c r="M75" s="78">
        <v>1</v>
      </c>
      <c r="N75" s="79">
        <v>8900</v>
      </c>
      <c r="O75" s="78">
        <v>1</v>
      </c>
      <c r="P75" s="79">
        <v>8900</v>
      </c>
      <c r="Q75" s="78">
        <v>1</v>
      </c>
      <c r="R75" s="79">
        <v>8900</v>
      </c>
      <c r="S75" s="78">
        <v>0</v>
      </c>
      <c r="T75" s="79">
        <v>0</v>
      </c>
      <c r="U75" s="78">
        <v>1</v>
      </c>
      <c r="V75" s="79">
        <v>12000</v>
      </c>
      <c r="W75" s="78">
        <v>1</v>
      </c>
      <c r="X75" s="79">
        <v>8900</v>
      </c>
      <c r="Y75" s="80">
        <v>0</v>
      </c>
      <c r="Z75" s="79">
        <v>0</v>
      </c>
      <c r="AA75" s="78">
        <v>0</v>
      </c>
      <c r="AB75" s="79">
        <v>0</v>
      </c>
      <c r="AC75" s="78">
        <v>0</v>
      </c>
      <c r="AD75" s="79">
        <v>0</v>
      </c>
      <c r="AE75" s="78">
        <v>0</v>
      </c>
      <c r="AF75" s="79">
        <v>0</v>
      </c>
      <c r="AG75" s="203">
        <f t="shared" si="14"/>
        <v>56500</v>
      </c>
    </row>
    <row r="76" spans="1:34" ht="20.25" customHeight="1">
      <c r="A76" s="40"/>
      <c r="B76" s="41" t="s">
        <v>162</v>
      </c>
      <c r="C76" s="282" t="s">
        <v>110</v>
      </c>
      <c r="D76" s="275"/>
      <c r="E76" s="272"/>
      <c r="F76" s="42"/>
      <c r="G76" s="43"/>
      <c r="H76" s="44"/>
      <c r="I76" s="81"/>
      <c r="J76" s="46"/>
      <c r="K76" s="78"/>
      <c r="L76" s="79"/>
      <c r="M76" s="78"/>
      <c r="N76" s="79"/>
      <c r="O76" s="78"/>
      <c r="P76" s="79"/>
      <c r="Q76" s="78"/>
      <c r="R76" s="79"/>
      <c r="S76" s="78"/>
      <c r="T76" s="79"/>
      <c r="U76" s="78"/>
      <c r="V76" s="79"/>
      <c r="W76" s="78"/>
      <c r="X76" s="79"/>
      <c r="Y76" s="80"/>
      <c r="Z76" s="79"/>
      <c r="AA76" s="78"/>
      <c r="AB76" s="79"/>
      <c r="AC76" s="78"/>
      <c r="AD76" s="79"/>
      <c r="AE76" s="78"/>
      <c r="AF76" s="79"/>
      <c r="AG76" s="203">
        <f t="shared" si="14"/>
        <v>0</v>
      </c>
    </row>
    <row r="77" spans="1:34" ht="20.25" customHeight="1">
      <c r="A77" s="40"/>
      <c r="B77" s="41"/>
      <c r="C77" s="66">
        <v>2.1</v>
      </c>
      <c r="D77" s="271" t="s">
        <v>111</v>
      </c>
      <c r="E77" s="272"/>
      <c r="F77" s="42" t="s">
        <v>41</v>
      </c>
      <c r="G77" s="43">
        <v>1</v>
      </c>
      <c r="H77" s="44">
        <v>11425</v>
      </c>
      <c r="I77" s="81">
        <v>1</v>
      </c>
      <c r="J77" s="46">
        <v>11425</v>
      </c>
      <c r="K77" s="109">
        <v>0</v>
      </c>
      <c r="L77" s="79">
        <v>0</v>
      </c>
      <c r="M77" s="110">
        <v>0</v>
      </c>
      <c r="N77" s="79">
        <v>0</v>
      </c>
      <c r="O77" s="110">
        <v>0</v>
      </c>
      <c r="P77" s="79">
        <v>0</v>
      </c>
      <c r="Q77" s="111">
        <v>0</v>
      </c>
      <c r="R77" s="79">
        <v>0</v>
      </c>
      <c r="S77" s="111">
        <v>0</v>
      </c>
      <c r="T77" s="79">
        <v>0</v>
      </c>
      <c r="U77" s="111">
        <v>0</v>
      </c>
      <c r="V77" s="79">
        <v>0</v>
      </c>
      <c r="W77" s="110">
        <v>0</v>
      </c>
      <c r="X77" s="79">
        <v>0</v>
      </c>
      <c r="Y77" s="112">
        <v>0</v>
      </c>
      <c r="Z77" s="79">
        <v>0</v>
      </c>
      <c r="AA77" s="111">
        <v>0</v>
      </c>
      <c r="AB77" s="79">
        <v>0</v>
      </c>
      <c r="AC77" s="111">
        <v>0</v>
      </c>
      <c r="AD77" s="79">
        <v>0</v>
      </c>
      <c r="AE77" s="111">
        <v>1</v>
      </c>
      <c r="AF77" s="79">
        <v>11425</v>
      </c>
      <c r="AG77" s="203">
        <f t="shared" si="14"/>
        <v>11425</v>
      </c>
    </row>
    <row r="78" spans="1:34" ht="20.25" customHeight="1">
      <c r="A78" s="40"/>
      <c r="B78" s="41"/>
      <c r="C78" s="66"/>
      <c r="D78" s="271" t="s">
        <v>112</v>
      </c>
      <c r="E78" s="279"/>
      <c r="F78" s="42"/>
      <c r="G78" s="43"/>
      <c r="H78" s="44"/>
      <c r="I78" s="81"/>
      <c r="J78" s="46"/>
      <c r="K78" s="109"/>
      <c r="L78" s="79"/>
      <c r="M78" s="110"/>
      <c r="N78" s="79"/>
      <c r="O78" s="110"/>
      <c r="P78" s="79"/>
      <c r="Q78" s="111"/>
      <c r="R78" s="79"/>
      <c r="S78" s="111"/>
      <c r="T78" s="79"/>
      <c r="U78" s="111"/>
      <c r="V78" s="79"/>
      <c r="W78" s="110"/>
      <c r="X78" s="79"/>
      <c r="Y78" s="112"/>
      <c r="Z78" s="79"/>
      <c r="AA78" s="111"/>
      <c r="AB78" s="79"/>
      <c r="AC78" s="111"/>
      <c r="AD78" s="79"/>
      <c r="AE78" s="111"/>
      <c r="AF78" s="79"/>
      <c r="AG78" s="203">
        <f t="shared" si="14"/>
        <v>0</v>
      </c>
    </row>
    <row r="79" spans="1:34" s="113" customFormat="1" ht="20.7" customHeight="1">
      <c r="A79" s="308" t="s">
        <v>115</v>
      </c>
      <c r="B79" s="309"/>
      <c r="C79" s="309"/>
      <c r="D79" s="309"/>
      <c r="E79" s="310"/>
      <c r="F79" s="115"/>
      <c r="G79" s="116"/>
      <c r="H79" s="117">
        <f>J79</f>
        <v>149500</v>
      </c>
      <c r="I79" s="118"/>
      <c r="J79" s="119">
        <f>J80</f>
        <v>149500</v>
      </c>
      <c r="K79" s="120"/>
      <c r="L79" s="119">
        <f>L80</f>
        <v>0</v>
      </c>
      <c r="M79" s="120"/>
      <c r="N79" s="119">
        <f>N80</f>
        <v>2000</v>
      </c>
      <c r="O79" s="120"/>
      <c r="P79" s="119">
        <f>P80</f>
        <v>0</v>
      </c>
      <c r="Q79" s="120"/>
      <c r="R79" s="119">
        <f>R80</f>
        <v>0</v>
      </c>
      <c r="S79" s="120"/>
      <c r="T79" s="119">
        <f>T80</f>
        <v>0</v>
      </c>
      <c r="U79" s="120"/>
      <c r="V79" s="119">
        <f>V80</f>
        <v>29500</v>
      </c>
      <c r="W79" s="120"/>
      <c r="X79" s="119">
        <f>X80</f>
        <v>24000</v>
      </c>
      <c r="Y79" s="120"/>
      <c r="Z79" s="119">
        <f>Z80</f>
        <v>0</v>
      </c>
      <c r="AA79" s="120">
        <f>AA80</f>
        <v>0</v>
      </c>
      <c r="AB79" s="119">
        <f>AB80</f>
        <v>0</v>
      </c>
      <c r="AC79" s="120">
        <v>0</v>
      </c>
      <c r="AD79" s="119">
        <f>AD80</f>
        <v>14500</v>
      </c>
      <c r="AE79" s="120">
        <f>AE80</f>
        <v>0</v>
      </c>
      <c r="AF79" s="119">
        <f>AF80</f>
        <v>79500</v>
      </c>
      <c r="AG79" s="206">
        <f t="shared" si="14"/>
        <v>149500</v>
      </c>
      <c r="AH79" s="208">
        <v>8</v>
      </c>
    </row>
    <row r="80" spans="1:34" s="113" customFormat="1" ht="21">
      <c r="A80" s="121"/>
      <c r="B80" s="311" t="s">
        <v>116</v>
      </c>
      <c r="C80" s="311"/>
      <c r="D80" s="311"/>
      <c r="E80" s="312"/>
      <c r="F80" s="122"/>
      <c r="G80" s="123"/>
      <c r="H80" s="124">
        <f>J80</f>
        <v>149500</v>
      </c>
      <c r="I80" s="125"/>
      <c r="J80" s="126">
        <f>SUM(J81:J102)</f>
        <v>149500</v>
      </c>
      <c r="K80" s="127"/>
      <c r="L80" s="156">
        <f>SUM(L81:L102)</f>
        <v>0</v>
      </c>
      <c r="M80" s="127"/>
      <c r="N80" s="156">
        <f>SUM(N81:N102)</f>
        <v>2000</v>
      </c>
      <c r="O80" s="127"/>
      <c r="P80" s="156">
        <f>SUM(P81:P102)</f>
        <v>0</v>
      </c>
      <c r="Q80" s="127"/>
      <c r="R80" s="156">
        <f>SUM(R81:R102)</f>
        <v>0</v>
      </c>
      <c r="S80" s="128"/>
      <c r="T80" s="156">
        <f>SUM(T81:T102)</f>
        <v>0</v>
      </c>
      <c r="U80" s="128"/>
      <c r="V80" s="156">
        <f>SUM(V81:V102)</f>
        <v>29500</v>
      </c>
      <c r="W80" s="128"/>
      <c r="X80" s="156">
        <f>SUM(X81:X102)</f>
        <v>24000</v>
      </c>
      <c r="Y80" s="128"/>
      <c r="Z80" s="156">
        <f>SUM(Z81:Z102)</f>
        <v>0</v>
      </c>
      <c r="AA80" s="128">
        <f>SUM(AA81:AA82)</f>
        <v>0</v>
      </c>
      <c r="AB80" s="156">
        <f>SUM(AB81:AB102)</f>
        <v>0</v>
      </c>
      <c r="AC80" s="128">
        <f>SUM(AC81:AC82)</f>
        <v>0</v>
      </c>
      <c r="AD80" s="156">
        <f>SUM(AD81:AD102)</f>
        <v>14500</v>
      </c>
      <c r="AE80" s="128">
        <f>SUM(AE81:AE82)</f>
        <v>0</v>
      </c>
      <c r="AF80" s="156">
        <f>SUM(AF81:AF102)</f>
        <v>79500</v>
      </c>
      <c r="AG80" s="203">
        <f t="shared" si="14"/>
        <v>149500</v>
      </c>
    </row>
    <row r="81" spans="1:33" s="113" customFormat="1" ht="21">
      <c r="A81" s="129"/>
      <c r="B81" s="155" t="s">
        <v>146</v>
      </c>
      <c r="C81" s="313" t="s">
        <v>117</v>
      </c>
      <c r="D81" s="313"/>
      <c r="E81" s="314"/>
      <c r="F81" s="130"/>
      <c r="G81" s="131"/>
      <c r="H81" s="132"/>
      <c r="I81" s="133"/>
      <c r="J81" s="134"/>
      <c r="K81" s="137"/>
      <c r="L81" s="138"/>
      <c r="M81" s="137"/>
      <c r="N81" s="138"/>
      <c r="O81" s="137"/>
      <c r="P81" s="138"/>
      <c r="Q81" s="137"/>
      <c r="R81" s="138"/>
      <c r="S81" s="137"/>
      <c r="T81" s="138"/>
      <c r="U81" s="137"/>
      <c r="V81" s="138"/>
      <c r="W81" s="137"/>
      <c r="X81" s="138"/>
      <c r="Y81" s="137"/>
      <c r="Z81" s="138"/>
      <c r="AA81" s="137"/>
      <c r="AB81" s="138"/>
      <c r="AC81" s="137"/>
      <c r="AD81" s="138"/>
      <c r="AE81" s="137"/>
      <c r="AF81" s="138"/>
      <c r="AG81" s="203">
        <f t="shared" si="14"/>
        <v>0</v>
      </c>
    </row>
    <row r="82" spans="1:33" s="113" customFormat="1" ht="21">
      <c r="A82" s="139"/>
      <c r="B82" s="41"/>
      <c r="C82" s="140">
        <v>1.1000000000000001</v>
      </c>
      <c r="D82" s="260" t="s">
        <v>163</v>
      </c>
      <c r="E82" s="261"/>
      <c r="F82" s="130"/>
      <c r="G82" s="131"/>
      <c r="H82" s="132"/>
      <c r="I82" s="133"/>
      <c r="J82" s="134"/>
      <c r="K82" s="135"/>
      <c r="L82" s="136"/>
      <c r="M82" s="135"/>
      <c r="N82" s="136"/>
      <c r="O82" s="135"/>
      <c r="P82" s="136"/>
      <c r="Q82" s="135"/>
      <c r="R82" s="136"/>
      <c r="S82" s="135"/>
      <c r="T82" s="136"/>
      <c r="U82" s="135"/>
      <c r="V82" s="136"/>
      <c r="W82" s="135"/>
      <c r="X82" s="136"/>
      <c r="Y82" s="135"/>
      <c r="Z82" s="136"/>
      <c r="AA82" s="135"/>
      <c r="AB82" s="136"/>
      <c r="AC82" s="135"/>
      <c r="AD82" s="136"/>
      <c r="AE82" s="135"/>
      <c r="AF82" s="136"/>
      <c r="AG82" s="203">
        <f t="shared" si="14"/>
        <v>0</v>
      </c>
    </row>
    <row r="83" spans="1:33" s="113" customFormat="1" ht="21">
      <c r="A83" s="139"/>
      <c r="B83" s="41"/>
      <c r="C83" s="140"/>
      <c r="D83" s="260" t="s">
        <v>164</v>
      </c>
      <c r="E83" s="261"/>
      <c r="F83" s="130"/>
      <c r="G83" s="131"/>
      <c r="H83" s="132"/>
      <c r="I83" s="133"/>
      <c r="J83" s="134"/>
      <c r="K83" s="135"/>
      <c r="L83" s="136"/>
      <c r="M83" s="135"/>
      <c r="N83" s="136"/>
      <c r="O83" s="135"/>
      <c r="P83" s="136"/>
      <c r="Q83" s="135"/>
      <c r="R83" s="136"/>
      <c r="S83" s="135"/>
      <c r="T83" s="136"/>
      <c r="U83" s="135"/>
      <c r="V83" s="136"/>
      <c r="W83" s="135"/>
      <c r="X83" s="136"/>
      <c r="Y83" s="135"/>
      <c r="Z83" s="136"/>
      <c r="AA83" s="135"/>
      <c r="AB83" s="136"/>
      <c r="AC83" s="135"/>
      <c r="AD83" s="136"/>
      <c r="AE83" s="135"/>
      <c r="AF83" s="136"/>
      <c r="AG83" s="203">
        <f t="shared" si="14"/>
        <v>0</v>
      </c>
    </row>
    <row r="84" spans="1:33" s="113" customFormat="1" ht="21">
      <c r="A84" s="139"/>
      <c r="B84" s="41"/>
      <c r="C84" s="140"/>
      <c r="D84" s="142"/>
      <c r="E84" s="154" t="s">
        <v>165</v>
      </c>
      <c r="F84" s="130" t="s">
        <v>41</v>
      </c>
      <c r="G84" s="131">
        <v>1</v>
      </c>
      <c r="H84" s="132">
        <v>12000</v>
      </c>
      <c r="I84" s="141">
        <v>1</v>
      </c>
      <c r="J84" s="134">
        <v>12000</v>
      </c>
      <c r="K84" s="135">
        <v>0</v>
      </c>
      <c r="L84" s="136">
        <v>0</v>
      </c>
      <c r="M84" s="135">
        <v>0</v>
      </c>
      <c r="N84" s="136">
        <v>0</v>
      </c>
      <c r="O84" s="135">
        <v>0</v>
      </c>
      <c r="P84" s="136">
        <v>0</v>
      </c>
      <c r="Q84" s="135">
        <v>0</v>
      </c>
      <c r="R84" s="136">
        <v>0</v>
      </c>
      <c r="S84" s="135">
        <v>0</v>
      </c>
      <c r="T84" s="136">
        <v>0</v>
      </c>
      <c r="U84" s="135">
        <v>0</v>
      </c>
      <c r="V84" s="136">
        <v>0</v>
      </c>
      <c r="W84" s="135">
        <v>0</v>
      </c>
      <c r="X84" s="136">
        <v>0</v>
      </c>
      <c r="Y84" s="135">
        <v>0</v>
      </c>
      <c r="Z84" s="136">
        <v>0</v>
      </c>
      <c r="AA84" s="135">
        <v>0</v>
      </c>
      <c r="AB84" s="136">
        <v>0</v>
      </c>
      <c r="AC84" s="135">
        <v>1</v>
      </c>
      <c r="AD84" s="136">
        <v>12000</v>
      </c>
      <c r="AE84" s="135">
        <v>0</v>
      </c>
      <c r="AF84" s="136">
        <v>0</v>
      </c>
      <c r="AG84" s="203">
        <f t="shared" ref="AG84:AG136" si="31">L84+N84+P84+R84+T84+V84+X84+Z84+AB84+AD84+AF84</f>
        <v>12000</v>
      </c>
    </row>
    <row r="85" spans="1:33" s="113" customFormat="1" ht="21">
      <c r="A85" s="139"/>
      <c r="B85" s="41"/>
      <c r="C85" s="140"/>
      <c r="D85" s="142"/>
      <c r="E85" s="154" t="s">
        <v>166</v>
      </c>
      <c r="F85" s="130" t="s">
        <v>17</v>
      </c>
      <c r="G85" s="131">
        <v>1</v>
      </c>
      <c r="H85" s="132">
        <v>23000</v>
      </c>
      <c r="I85" s="141">
        <v>1</v>
      </c>
      <c r="J85" s="134">
        <v>23000</v>
      </c>
      <c r="K85" s="135">
        <v>0</v>
      </c>
      <c r="L85" s="136">
        <v>0</v>
      </c>
      <c r="M85" s="135">
        <v>0</v>
      </c>
      <c r="N85" s="136">
        <v>0</v>
      </c>
      <c r="O85" s="135">
        <v>0</v>
      </c>
      <c r="P85" s="136">
        <v>0</v>
      </c>
      <c r="Q85" s="135">
        <v>0</v>
      </c>
      <c r="R85" s="136">
        <v>0</v>
      </c>
      <c r="S85" s="135">
        <v>0</v>
      </c>
      <c r="T85" s="136">
        <v>0</v>
      </c>
      <c r="U85" s="135">
        <v>0</v>
      </c>
      <c r="V85" s="136">
        <v>0</v>
      </c>
      <c r="W85" s="135">
        <v>1</v>
      </c>
      <c r="X85" s="136">
        <v>23000</v>
      </c>
      <c r="Y85" s="135">
        <v>0</v>
      </c>
      <c r="Z85" s="136">
        <v>0</v>
      </c>
      <c r="AA85" s="135">
        <v>0</v>
      </c>
      <c r="AB85" s="136">
        <v>0</v>
      </c>
      <c r="AC85" s="135">
        <v>0</v>
      </c>
      <c r="AD85" s="136">
        <v>0</v>
      </c>
      <c r="AE85" s="135">
        <v>0</v>
      </c>
      <c r="AF85" s="136">
        <v>0</v>
      </c>
      <c r="AG85" s="203">
        <f t="shared" si="31"/>
        <v>23000</v>
      </c>
    </row>
    <row r="86" spans="1:33" s="113" customFormat="1" ht="21">
      <c r="A86" s="139"/>
      <c r="B86" s="41"/>
      <c r="C86" s="140">
        <v>1.2</v>
      </c>
      <c r="D86" s="260" t="s">
        <v>82</v>
      </c>
      <c r="E86" s="261"/>
      <c r="F86" s="130"/>
      <c r="G86" s="131"/>
      <c r="H86" s="132"/>
      <c r="I86" s="141"/>
      <c r="J86" s="134"/>
      <c r="K86" s="135"/>
      <c r="L86" s="136"/>
      <c r="M86" s="135"/>
      <c r="N86" s="136"/>
      <c r="O86" s="135"/>
      <c r="P86" s="136"/>
      <c r="Q86" s="135"/>
      <c r="R86" s="136"/>
      <c r="S86" s="135"/>
      <c r="T86" s="136"/>
      <c r="U86" s="135"/>
      <c r="V86" s="136"/>
      <c r="W86" s="135"/>
      <c r="X86" s="136"/>
      <c r="Y86" s="135"/>
      <c r="Z86" s="136"/>
      <c r="AA86" s="135"/>
      <c r="AB86" s="136"/>
      <c r="AC86" s="135"/>
      <c r="AD86" s="136"/>
      <c r="AE86" s="135"/>
      <c r="AF86" s="136"/>
      <c r="AG86" s="203">
        <f t="shared" si="31"/>
        <v>0</v>
      </c>
    </row>
    <row r="87" spans="1:33" s="113" customFormat="1" ht="20.7" customHeight="1">
      <c r="A87" s="139"/>
      <c r="B87" s="41"/>
      <c r="C87" s="140"/>
      <c r="D87" s="260" t="s">
        <v>167</v>
      </c>
      <c r="E87" s="261"/>
      <c r="F87" s="130" t="s">
        <v>34</v>
      </c>
      <c r="G87" s="131">
        <v>1</v>
      </c>
      <c r="H87" s="132">
        <v>2000</v>
      </c>
      <c r="I87" s="141">
        <v>1</v>
      </c>
      <c r="J87" s="134">
        <v>2000</v>
      </c>
      <c r="K87" s="135">
        <v>0</v>
      </c>
      <c r="L87" s="136">
        <v>0</v>
      </c>
      <c r="M87" s="135">
        <v>0</v>
      </c>
      <c r="N87" s="136">
        <v>0</v>
      </c>
      <c r="O87" s="135">
        <v>0</v>
      </c>
      <c r="P87" s="136">
        <v>0</v>
      </c>
      <c r="Q87" s="135">
        <v>0</v>
      </c>
      <c r="R87" s="136">
        <v>0</v>
      </c>
      <c r="S87" s="135">
        <v>0</v>
      </c>
      <c r="T87" s="136">
        <v>0</v>
      </c>
      <c r="U87" s="135">
        <v>0</v>
      </c>
      <c r="V87" s="136">
        <v>0</v>
      </c>
      <c r="W87" s="135">
        <v>1</v>
      </c>
      <c r="X87" s="136">
        <v>1000</v>
      </c>
      <c r="Y87" s="135">
        <v>0</v>
      </c>
      <c r="Z87" s="136">
        <v>0</v>
      </c>
      <c r="AA87" s="135">
        <v>0</v>
      </c>
      <c r="AB87" s="136">
        <v>0</v>
      </c>
      <c r="AC87" s="135">
        <v>1</v>
      </c>
      <c r="AD87" s="136">
        <v>1000</v>
      </c>
      <c r="AE87" s="135">
        <v>0</v>
      </c>
      <c r="AF87" s="136">
        <v>0</v>
      </c>
      <c r="AG87" s="203">
        <f t="shared" si="31"/>
        <v>2000</v>
      </c>
    </row>
    <row r="88" spans="1:33" s="113" customFormat="1" ht="21">
      <c r="A88" s="139"/>
      <c r="B88" s="155" t="s">
        <v>162</v>
      </c>
      <c r="C88" s="323" t="s">
        <v>118</v>
      </c>
      <c r="D88" s="323"/>
      <c r="E88" s="324"/>
      <c r="F88" s="130"/>
      <c r="G88" s="131"/>
      <c r="H88" s="132"/>
      <c r="I88" s="141"/>
      <c r="J88" s="134"/>
      <c r="K88" s="135"/>
      <c r="L88" s="136"/>
      <c r="M88" s="135"/>
      <c r="N88" s="136"/>
      <c r="O88" s="135"/>
      <c r="P88" s="136"/>
      <c r="Q88" s="135"/>
      <c r="R88" s="136"/>
      <c r="S88" s="135"/>
      <c r="T88" s="136"/>
      <c r="U88" s="135"/>
      <c r="V88" s="136"/>
      <c r="W88" s="135"/>
      <c r="X88" s="136"/>
      <c r="Y88" s="135"/>
      <c r="Z88" s="136"/>
      <c r="AA88" s="135"/>
      <c r="AB88" s="136"/>
      <c r="AC88" s="135"/>
      <c r="AD88" s="136"/>
      <c r="AE88" s="135"/>
      <c r="AF88" s="136"/>
      <c r="AG88" s="203">
        <f t="shared" si="31"/>
        <v>0</v>
      </c>
    </row>
    <row r="89" spans="1:33" s="113" customFormat="1" ht="21">
      <c r="A89" s="139"/>
      <c r="B89" s="41"/>
      <c r="C89" s="140">
        <v>2.1</v>
      </c>
      <c r="D89" s="260" t="s">
        <v>119</v>
      </c>
      <c r="E89" s="261"/>
      <c r="F89" s="130"/>
      <c r="G89" s="131"/>
      <c r="H89" s="132"/>
      <c r="I89" s="141"/>
      <c r="J89" s="134"/>
      <c r="K89" s="135"/>
      <c r="L89" s="136"/>
      <c r="M89" s="135"/>
      <c r="N89" s="136"/>
      <c r="O89" s="135"/>
      <c r="P89" s="136"/>
      <c r="Q89" s="135"/>
      <c r="R89" s="136"/>
      <c r="S89" s="135"/>
      <c r="T89" s="136"/>
      <c r="U89" s="135"/>
      <c r="V89" s="136"/>
      <c r="W89" s="135"/>
      <c r="X89" s="136"/>
      <c r="Y89" s="135"/>
      <c r="Z89" s="136"/>
      <c r="AA89" s="135"/>
      <c r="AB89" s="136"/>
      <c r="AC89" s="135"/>
      <c r="AD89" s="136"/>
      <c r="AE89" s="135"/>
      <c r="AF89" s="136"/>
      <c r="AG89" s="203">
        <f t="shared" si="31"/>
        <v>0</v>
      </c>
    </row>
    <row r="90" spans="1:33" s="113" customFormat="1" ht="21">
      <c r="A90" s="139"/>
      <c r="B90" s="41"/>
      <c r="C90" s="140"/>
      <c r="D90" s="260" t="s">
        <v>168</v>
      </c>
      <c r="E90" s="261"/>
      <c r="F90" s="130" t="s">
        <v>34</v>
      </c>
      <c r="G90" s="131">
        <v>1</v>
      </c>
      <c r="H90" s="132">
        <v>22000</v>
      </c>
      <c r="I90" s="141">
        <v>1</v>
      </c>
      <c r="J90" s="134">
        <v>22000</v>
      </c>
      <c r="K90" s="135">
        <v>0</v>
      </c>
      <c r="L90" s="136">
        <v>0</v>
      </c>
      <c r="M90" s="135">
        <v>0</v>
      </c>
      <c r="N90" s="136">
        <v>0</v>
      </c>
      <c r="O90" s="135">
        <v>0</v>
      </c>
      <c r="P90" s="136">
        <v>0</v>
      </c>
      <c r="Q90" s="135">
        <v>0</v>
      </c>
      <c r="R90" s="136">
        <v>0</v>
      </c>
      <c r="S90" s="135">
        <v>0</v>
      </c>
      <c r="T90" s="136">
        <v>0</v>
      </c>
      <c r="U90" s="135">
        <v>1</v>
      </c>
      <c r="V90" s="136">
        <v>22000</v>
      </c>
      <c r="W90" s="135">
        <v>0</v>
      </c>
      <c r="X90" s="136">
        <v>0</v>
      </c>
      <c r="Y90" s="135">
        <v>0</v>
      </c>
      <c r="Z90" s="136">
        <v>0</v>
      </c>
      <c r="AA90" s="135">
        <v>0</v>
      </c>
      <c r="AB90" s="136">
        <v>0</v>
      </c>
      <c r="AC90" s="135">
        <v>0</v>
      </c>
      <c r="AD90" s="136">
        <v>0</v>
      </c>
      <c r="AE90" s="135">
        <v>0</v>
      </c>
      <c r="AF90" s="136">
        <v>0</v>
      </c>
      <c r="AG90" s="203">
        <f t="shared" si="31"/>
        <v>22000</v>
      </c>
    </row>
    <row r="91" spans="1:33" s="113" customFormat="1" ht="20.7" customHeight="1">
      <c r="A91" s="139"/>
      <c r="B91" s="41"/>
      <c r="C91" s="140"/>
      <c r="D91" s="260" t="s">
        <v>169</v>
      </c>
      <c r="E91" s="261"/>
      <c r="F91" s="130" t="s">
        <v>21</v>
      </c>
      <c r="G91" s="131">
        <v>30</v>
      </c>
      <c r="H91" s="132">
        <v>6000</v>
      </c>
      <c r="I91" s="141">
        <v>30</v>
      </c>
      <c r="J91" s="134">
        <v>6000</v>
      </c>
      <c r="K91" s="135">
        <v>0</v>
      </c>
      <c r="L91" s="136">
        <v>0</v>
      </c>
      <c r="M91" s="135">
        <v>0</v>
      </c>
      <c r="N91" s="136">
        <v>0</v>
      </c>
      <c r="O91" s="135">
        <v>0</v>
      </c>
      <c r="P91" s="136">
        <v>0</v>
      </c>
      <c r="Q91" s="135">
        <v>0</v>
      </c>
      <c r="R91" s="136">
        <v>0</v>
      </c>
      <c r="S91" s="135">
        <v>0</v>
      </c>
      <c r="T91" s="136">
        <v>0</v>
      </c>
      <c r="U91" s="135">
        <v>30</v>
      </c>
      <c r="V91" s="136">
        <v>6000</v>
      </c>
      <c r="W91" s="135">
        <v>0</v>
      </c>
      <c r="X91" s="136">
        <v>0</v>
      </c>
      <c r="Y91" s="135">
        <v>0</v>
      </c>
      <c r="Z91" s="136">
        <v>0</v>
      </c>
      <c r="AA91" s="135">
        <v>0</v>
      </c>
      <c r="AB91" s="136">
        <v>0</v>
      </c>
      <c r="AC91" s="135">
        <v>0</v>
      </c>
      <c r="AD91" s="136">
        <v>0</v>
      </c>
      <c r="AE91" s="135">
        <v>0</v>
      </c>
      <c r="AF91" s="136">
        <v>0</v>
      </c>
      <c r="AG91" s="203">
        <f t="shared" si="31"/>
        <v>6000</v>
      </c>
    </row>
    <row r="92" spans="1:33" s="113" customFormat="1" ht="21">
      <c r="A92" s="139"/>
      <c r="B92" s="41"/>
      <c r="C92" s="140" t="s">
        <v>45</v>
      </c>
      <c r="D92" s="260" t="s">
        <v>120</v>
      </c>
      <c r="E92" s="261"/>
      <c r="F92" s="130"/>
      <c r="G92" s="131"/>
      <c r="H92" s="132"/>
      <c r="I92" s="141"/>
      <c r="J92" s="134"/>
      <c r="K92" s="135"/>
      <c r="L92" s="136"/>
      <c r="M92" s="135"/>
      <c r="N92" s="136"/>
      <c r="O92" s="135"/>
      <c r="P92" s="136"/>
      <c r="Q92" s="135"/>
      <c r="R92" s="136"/>
      <c r="S92" s="135"/>
      <c r="T92" s="136"/>
      <c r="U92" s="135"/>
      <c r="V92" s="136"/>
      <c r="W92" s="135"/>
      <c r="X92" s="136"/>
      <c r="Y92" s="135"/>
      <c r="Z92" s="136"/>
      <c r="AA92" s="135"/>
      <c r="AB92" s="136"/>
      <c r="AC92" s="135"/>
      <c r="AD92" s="136"/>
      <c r="AE92" s="135"/>
      <c r="AF92" s="136"/>
      <c r="AG92" s="203">
        <f t="shared" si="31"/>
        <v>0</v>
      </c>
    </row>
    <row r="93" spans="1:33" s="113" customFormat="1" ht="21">
      <c r="A93" s="139"/>
      <c r="B93" s="41"/>
      <c r="C93" s="140"/>
      <c r="D93" s="260" t="s">
        <v>121</v>
      </c>
      <c r="E93" s="261"/>
      <c r="F93" s="130" t="s">
        <v>17</v>
      </c>
      <c r="G93" s="131">
        <v>1</v>
      </c>
      <c r="H93" s="132">
        <v>3000</v>
      </c>
      <c r="I93" s="141">
        <v>1</v>
      </c>
      <c r="J93" s="134">
        <v>3000</v>
      </c>
      <c r="K93" s="135">
        <v>0</v>
      </c>
      <c r="L93" s="136">
        <v>0</v>
      </c>
      <c r="M93" s="135">
        <v>0</v>
      </c>
      <c r="N93" s="136">
        <v>0</v>
      </c>
      <c r="O93" s="135">
        <v>0</v>
      </c>
      <c r="P93" s="136">
        <v>0</v>
      </c>
      <c r="Q93" s="135">
        <v>0</v>
      </c>
      <c r="R93" s="136">
        <v>0</v>
      </c>
      <c r="S93" s="135">
        <v>0</v>
      </c>
      <c r="T93" s="136">
        <v>0</v>
      </c>
      <c r="U93" s="135">
        <v>1</v>
      </c>
      <c r="V93" s="136">
        <v>1500</v>
      </c>
      <c r="W93" s="135">
        <v>0</v>
      </c>
      <c r="X93" s="136">
        <v>0</v>
      </c>
      <c r="Y93" s="135">
        <v>0</v>
      </c>
      <c r="Z93" s="136">
        <v>0</v>
      </c>
      <c r="AA93" s="135">
        <v>0</v>
      </c>
      <c r="AB93" s="136">
        <v>0</v>
      </c>
      <c r="AC93" s="135">
        <v>1</v>
      </c>
      <c r="AD93" s="136">
        <v>1500</v>
      </c>
      <c r="AE93" s="135">
        <v>0</v>
      </c>
      <c r="AF93" s="136">
        <v>0</v>
      </c>
      <c r="AG93" s="203">
        <f t="shared" si="31"/>
        <v>3000</v>
      </c>
    </row>
    <row r="94" spans="1:33" s="113" customFormat="1" ht="21">
      <c r="A94" s="139"/>
      <c r="B94" s="155" t="s">
        <v>170</v>
      </c>
      <c r="C94" s="323" t="s">
        <v>122</v>
      </c>
      <c r="D94" s="323"/>
      <c r="E94" s="324"/>
      <c r="F94" s="130"/>
      <c r="G94" s="131"/>
      <c r="H94" s="132"/>
      <c r="I94" s="141"/>
      <c r="J94" s="134"/>
      <c r="K94" s="135"/>
      <c r="L94" s="136"/>
      <c r="M94" s="135"/>
      <c r="N94" s="136"/>
      <c r="O94" s="135"/>
      <c r="P94" s="136"/>
      <c r="Q94" s="135"/>
      <c r="R94" s="136"/>
      <c r="S94" s="135"/>
      <c r="T94" s="136"/>
      <c r="U94" s="135"/>
      <c r="V94" s="136"/>
      <c r="W94" s="135"/>
      <c r="X94" s="136"/>
      <c r="Y94" s="135"/>
      <c r="Z94" s="136"/>
      <c r="AA94" s="135"/>
      <c r="AB94" s="136"/>
      <c r="AC94" s="135"/>
      <c r="AD94" s="136"/>
      <c r="AE94" s="135"/>
      <c r="AF94" s="136"/>
      <c r="AG94" s="203">
        <f t="shared" si="31"/>
        <v>0</v>
      </c>
    </row>
    <row r="95" spans="1:33" s="113" customFormat="1" ht="21">
      <c r="A95" s="139"/>
      <c r="B95" s="41"/>
      <c r="C95" s="140">
        <v>3.1</v>
      </c>
      <c r="D95" s="260" t="s">
        <v>171</v>
      </c>
      <c r="E95" s="261"/>
      <c r="F95" s="130" t="s">
        <v>176</v>
      </c>
      <c r="G95" s="131">
        <v>1</v>
      </c>
      <c r="H95" s="132">
        <v>36000</v>
      </c>
      <c r="I95" s="141">
        <v>1</v>
      </c>
      <c r="J95" s="134">
        <v>36000</v>
      </c>
      <c r="K95" s="135">
        <v>0</v>
      </c>
      <c r="L95" s="136">
        <v>0</v>
      </c>
      <c r="M95" s="135">
        <v>0</v>
      </c>
      <c r="N95" s="136">
        <v>0</v>
      </c>
      <c r="O95" s="135">
        <v>0</v>
      </c>
      <c r="P95" s="136">
        <v>0</v>
      </c>
      <c r="Q95" s="135">
        <v>0</v>
      </c>
      <c r="R95" s="136">
        <v>0</v>
      </c>
      <c r="S95" s="135">
        <v>0</v>
      </c>
      <c r="T95" s="136">
        <v>0</v>
      </c>
      <c r="U95" s="135">
        <v>0</v>
      </c>
      <c r="V95" s="136">
        <v>0</v>
      </c>
      <c r="W95" s="135">
        <v>0</v>
      </c>
      <c r="X95" s="136">
        <v>0</v>
      </c>
      <c r="Y95" s="135">
        <v>0</v>
      </c>
      <c r="Z95" s="136">
        <v>0</v>
      </c>
      <c r="AA95" s="135">
        <v>0</v>
      </c>
      <c r="AB95" s="136">
        <v>0</v>
      </c>
      <c r="AC95" s="135">
        <v>0</v>
      </c>
      <c r="AD95" s="136">
        <v>0</v>
      </c>
      <c r="AE95" s="135">
        <v>1</v>
      </c>
      <c r="AF95" s="136">
        <v>36000</v>
      </c>
      <c r="AG95" s="203">
        <f t="shared" si="31"/>
        <v>36000</v>
      </c>
    </row>
    <row r="96" spans="1:33" s="113" customFormat="1" ht="21">
      <c r="A96" s="139"/>
      <c r="B96" s="41"/>
      <c r="C96" s="140">
        <v>3.2</v>
      </c>
      <c r="D96" s="260" t="s">
        <v>82</v>
      </c>
      <c r="E96" s="261"/>
      <c r="F96" s="130"/>
      <c r="G96" s="131"/>
      <c r="H96" s="132"/>
      <c r="I96" s="141"/>
      <c r="J96" s="134"/>
      <c r="K96" s="135"/>
      <c r="L96" s="136"/>
      <c r="M96" s="135"/>
      <c r="N96" s="136"/>
      <c r="O96" s="135"/>
      <c r="P96" s="136"/>
      <c r="Q96" s="135"/>
      <c r="R96" s="136"/>
      <c r="S96" s="135"/>
      <c r="T96" s="136"/>
      <c r="U96" s="135"/>
      <c r="V96" s="136"/>
      <c r="W96" s="135"/>
      <c r="X96" s="136"/>
      <c r="Y96" s="135"/>
      <c r="Z96" s="136"/>
      <c r="AA96" s="135"/>
      <c r="AB96" s="136"/>
      <c r="AC96" s="135"/>
      <c r="AD96" s="136"/>
      <c r="AE96" s="135"/>
      <c r="AF96" s="136"/>
      <c r="AG96" s="203">
        <f t="shared" si="31"/>
        <v>0</v>
      </c>
    </row>
    <row r="97" spans="1:34" s="113" customFormat="1" ht="21">
      <c r="A97" s="139"/>
      <c r="B97" s="41"/>
      <c r="C97" s="140"/>
      <c r="D97" s="260" t="s">
        <v>123</v>
      </c>
      <c r="E97" s="261"/>
      <c r="F97" s="130" t="s">
        <v>17</v>
      </c>
      <c r="G97" s="131">
        <v>1</v>
      </c>
      <c r="H97" s="132">
        <v>2000</v>
      </c>
      <c r="I97" s="141">
        <v>1</v>
      </c>
      <c r="J97" s="134">
        <v>2000</v>
      </c>
      <c r="K97" s="135">
        <v>0</v>
      </c>
      <c r="L97" s="136">
        <v>0</v>
      </c>
      <c r="M97" s="135">
        <v>1</v>
      </c>
      <c r="N97" s="136">
        <v>1000</v>
      </c>
      <c r="O97" s="135">
        <v>0</v>
      </c>
      <c r="P97" s="136">
        <v>0</v>
      </c>
      <c r="Q97" s="135">
        <v>0</v>
      </c>
      <c r="R97" s="136">
        <v>0</v>
      </c>
      <c r="S97" s="135">
        <v>0</v>
      </c>
      <c r="T97" s="136">
        <v>0</v>
      </c>
      <c r="U97" s="135">
        <v>0</v>
      </c>
      <c r="V97" s="136">
        <v>0</v>
      </c>
      <c r="W97" s="135">
        <v>0</v>
      </c>
      <c r="X97" s="136">
        <v>0</v>
      </c>
      <c r="Y97" s="135">
        <v>0</v>
      </c>
      <c r="Z97" s="136">
        <v>0</v>
      </c>
      <c r="AA97" s="135">
        <v>0</v>
      </c>
      <c r="AB97" s="136">
        <v>0</v>
      </c>
      <c r="AC97" s="135">
        <v>0</v>
      </c>
      <c r="AD97" s="136">
        <v>0</v>
      </c>
      <c r="AE97" s="135">
        <v>1</v>
      </c>
      <c r="AF97" s="136">
        <v>1000</v>
      </c>
      <c r="AG97" s="203">
        <f t="shared" si="31"/>
        <v>2000</v>
      </c>
    </row>
    <row r="98" spans="1:34" s="113" customFormat="1" ht="21">
      <c r="A98" s="139"/>
      <c r="B98" s="155" t="s">
        <v>172</v>
      </c>
      <c r="C98" s="323" t="s">
        <v>124</v>
      </c>
      <c r="D98" s="323"/>
      <c r="E98" s="324"/>
      <c r="F98" s="130"/>
      <c r="G98" s="131"/>
      <c r="H98" s="132"/>
      <c r="I98" s="141"/>
      <c r="J98" s="134"/>
      <c r="K98" s="135"/>
      <c r="L98" s="136"/>
      <c r="M98" s="135"/>
      <c r="N98" s="136"/>
      <c r="O98" s="135"/>
      <c r="P98" s="136"/>
      <c r="Q98" s="135"/>
      <c r="R98" s="136"/>
      <c r="S98" s="135"/>
      <c r="T98" s="136"/>
      <c r="U98" s="135"/>
      <c r="V98" s="136"/>
      <c r="W98" s="135"/>
      <c r="X98" s="136"/>
      <c r="Y98" s="135"/>
      <c r="Z98" s="136"/>
      <c r="AA98" s="135"/>
      <c r="AB98" s="136"/>
      <c r="AC98" s="135"/>
      <c r="AD98" s="136"/>
      <c r="AE98" s="135"/>
      <c r="AF98" s="136"/>
      <c r="AG98" s="203">
        <f t="shared" si="31"/>
        <v>0</v>
      </c>
    </row>
    <row r="99" spans="1:34" s="113" customFormat="1" ht="21">
      <c r="A99" s="139"/>
      <c r="B99" s="41"/>
      <c r="C99" s="140">
        <v>4.0999999999999996</v>
      </c>
      <c r="D99" s="260" t="s">
        <v>173</v>
      </c>
      <c r="E99" s="261"/>
      <c r="F99" s="130" t="s">
        <v>41</v>
      </c>
      <c r="G99" s="131">
        <v>1</v>
      </c>
      <c r="H99" s="132">
        <v>35000</v>
      </c>
      <c r="I99" s="141">
        <v>1</v>
      </c>
      <c r="J99" s="134">
        <v>35000</v>
      </c>
      <c r="K99" s="135">
        <v>0</v>
      </c>
      <c r="L99" s="136">
        <v>0</v>
      </c>
      <c r="M99" s="135">
        <v>0</v>
      </c>
      <c r="N99" s="136">
        <v>0</v>
      </c>
      <c r="O99" s="135">
        <v>0</v>
      </c>
      <c r="P99" s="136">
        <v>0</v>
      </c>
      <c r="Q99" s="135">
        <v>0</v>
      </c>
      <c r="R99" s="136">
        <v>0</v>
      </c>
      <c r="S99" s="135">
        <v>0</v>
      </c>
      <c r="T99" s="136">
        <v>0</v>
      </c>
      <c r="U99" s="135">
        <v>0</v>
      </c>
      <c r="V99" s="136">
        <v>0</v>
      </c>
      <c r="W99" s="135">
        <v>0</v>
      </c>
      <c r="X99" s="136">
        <v>0</v>
      </c>
      <c r="Y99" s="135">
        <v>0</v>
      </c>
      <c r="Z99" s="136">
        <v>0</v>
      </c>
      <c r="AA99" s="135">
        <v>0</v>
      </c>
      <c r="AB99" s="136">
        <v>0</v>
      </c>
      <c r="AC99" s="135">
        <v>0</v>
      </c>
      <c r="AD99" s="136">
        <v>0</v>
      </c>
      <c r="AE99" s="135">
        <v>1</v>
      </c>
      <c r="AF99" s="136">
        <v>35000</v>
      </c>
      <c r="AG99" s="203">
        <f t="shared" si="31"/>
        <v>35000</v>
      </c>
    </row>
    <row r="100" spans="1:34" s="113" customFormat="1" ht="21">
      <c r="A100" s="139"/>
      <c r="B100" s="41"/>
      <c r="C100" s="140">
        <v>4.2</v>
      </c>
      <c r="D100" s="260" t="s">
        <v>174</v>
      </c>
      <c r="E100" s="261"/>
      <c r="F100" s="130" t="s">
        <v>41</v>
      </c>
      <c r="G100" s="131">
        <v>1</v>
      </c>
      <c r="H100" s="132">
        <v>7000</v>
      </c>
      <c r="I100" s="141">
        <v>1</v>
      </c>
      <c r="J100" s="134">
        <v>7000</v>
      </c>
      <c r="K100" s="135">
        <v>0</v>
      </c>
      <c r="L100" s="136">
        <v>0</v>
      </c>
      <c r="M100" s="135">
        <v>0</v>
      </c>
      <c r="N100" s="136">
        <v>0</v>
      </c>
      <c r="O100" s="135">
        <v>0</v>
      </c>
      <c r="P100" s="136">
        <v>0</v>
      </c>
      <c r="Q100" s="135">
        <v>0</v>
      </c>
      <c r="R100" s="136">
        <v>0</v>
      </c>
      <c r="S100" s="135">
        <v>0</v>
      </c>
      <c r="T100" s="136">
        <v>0</v>
      </c>
      <c r="U100" s="135">
        <v>0</v>
      </c>
      <c r="V100" s="136">
        <v>0</v>
      </c>
      <c r="W100" s="135">
        <v>0</v>
      </c>
      <c r="X100" s="136">
        <v>0</v>
      </c>
      <c r="Y100" s="135">
        <v>0</v>
      </c>
      <c r="Z100" s="136">
        <v>0</v>
      </c>
      <c r="AA100" s="135">
        <v>0</v>
      </c>
      <c r="AB100" s="136">
        <v>0</v>
      </c>
      <c r="AC100" s="135">
        <v>0</v>
      </c>
      <c r="AD100" s="136">
        <v>0</v>
      </c>
      <c r="AE100" s="135">
        <v>1</v>
      </c>
      <c r="AF100" s="136">
        <v>7000</v>
      </c>
      <c r="AG100" s="203">
        <f t="shared" si="31"/>
        <v>7000</v>
      </c>
    </row>
    <row r="101" spans="1:34" s="113" customFormat="1" ht="21">
      <c r="A101" s="145"/>
      <c r="B101" s="41"/>
      <c r="C101" s="140">
        <v>4.3</v>
      </c>
      <c r="D101" s="260" t="s">
        <v>82</v>
      </c>
      <c r="E101" s="260"/>
      <c r="F101" s="130"/>
      <c r="G101" s="131"/>
      <c r="H101" s="132"/>
      <c r="I101" s="141"/>
      <c r="J101" s="134"/>
      <c r="K101" s="135"/>
      <c r="L101" s="136"/>
      <c r="M101" s="135"/>
      <c r="N101" s="136"/>
      <c r="O101" s="135"/>
      <c r="P101" s="136"/>
      <c r="Q101" s="135"/>
      <c r="R101" s="136"/>
      <c r="S101" s="135"/>
      <c r="T101" s="136"/>
      <c r="U101" s="135"/>
      <c r="V101" s="136"/>
      <c r="W101" s="135"/>
      <c r="X101" s="136"/>
      <c r="Y101" s="135"/>
      <c r="Z101" s="136"/>
      <c r="AA101" s="135"/>
      <c r="AB101" s="136"/>
      <c r="AC101" s="135"/>
      <c r="AD101" s="136"/>
      <c r="AE101" s="135"/>
      <c r="AF101" s="136"/>
      <c r="AG101" s="203">
        <f t="shared" si="31"/>
        <v>0</v>
      </c>
    </row>
    <row r="102" spans="1:34" s="113" customFormat="1" ht="21">
      <c r="A102" s="145"/>
      <c r="B102" s="41"/>
      <c r="C102" s="140"/>
      <c r="D102" s="270" t="s">
        <v>175</v>
      </c>
      <c r="E102" s="270"/>
      <c r="F102" s="130" t="s">
        <v>34</v>
      </c>
      <c r="G102" s="131">
        <v>1</v>
      </c>
      <c r="H102" s="132">
        <v>1500</v>
      </c>
      <c r="I102" s="141">
        <v>1</v>
      </c>
      <c r="J102" s="134">
        <v>1500</v>
      </c>
      <c r="K102" s="135">
        <v>0</v>
      </c>
      <c r="L102" s="136">
        <v>0</v>
      </c>
      <c r="M102" s="135">
        <v>1</v>
      </c>
      <c r="N102" s="136">
        <v>1000</v>
      </c>
      <c r="O102" s="135">
        <v>0</v>
      </c>
      <c r="P102" s="136">
        <v>0</v>
      </c>
      <c r="Q102" s="135">
        <v>0</v>
      </c>
      <c r="R102" s="136">
        <v>0</v>
      </c>
      <c r="S102" s="135">
        <v>0</v>
      </c>
      <c r="T102" s="136">
        <v>0</v>
      </c>
      <c r="U102" s="135">
        <v>0</v>
      </c>
      <c r="V102" s="136">
        <v>0</v>
      </c>
      <c r="W102" s="135">
        <v>0</v>
      </c>
      <c r="X102" s="136">
        <v>0</v>
      </c>
      <c r="Y102" s="135">
        <v>0</v>
      </c>
      <c r="Z102" s="136">
        <v>0</v>
      </c>
      <c r="AA102" s="135">
        <v>0</v>
      </c>
      <c r="AB102" s="136">
        <v>0</v>
      </c>
      <c r="AC102" s="135">
        <v>0</v>
      </c>
      <c r="AD102" s="136">
        <v>0</v>
      </c>
      <c r="AE102" s="135">
        <v>1</v>
      </c>
      <c r="AF102" s="136">
        <v>500</v>
      </c>
      <c r="AG102" s="203">
        <f t="shared" si="31"/>
        <v>1500</v>
      </c>
    </row>
    <row r="103" spans="1:34" ht="21" customHeight="1">
      <c r="A103" s="257" t="s">
        <v>84</v>
      </c>
      <c r="B103" s="258"/>
      <c r="C103" s="258"/>
      <c r="D103" s="258"/>
      <c r="E103" s="259"/>
      <c r="F103" s="82"/>
      <c r="G103" s="82"/>
      <c r="H103" s="83">
        <f>J103</f>
        <v>21000</v>
      </c>
      <c r="I103" s="91"/>
      <c r="J103" s="85">
        <f>J104+J108</f>
        <v>21000</v>
      </c>
      <c r="K103" s="84"/>
      <c r="L103" s="85">
        <f>L104+L108</f>
        <v>0</v>
      </c>
      <c r="M103" s="86"/>
      <c r="N103" s="85">
        <f>N104+N108</f>
        <v>0</v>
      </c>
      <c r="O103" s="86"/>
      <c r="P103" s="85">
        <f>P104+P108</f>
        <v>0</v>
      </c>
      <c r="Q103" s="87"/>
      <c r="R103" s="85">
        <f>R104+R108</f>
        <v>0</v>
      </c>
      <c r="S103" s="87"/>
      <c r="T103" s="85">
        <f>T104+T108</f>
        <v>0</v>
      </c>
      <c r="U103" s="87"/>
      <c r="V103" s="85">
        <f>V104+V108</f>
        <v>0</v>
      </c>
      <c r="W103" s="88"/>
      <c r="X103" s="85">
        <f>X104+X108</f>
        <v>0</v>
      </c>
      <c r="Y103" s="87"/>
      <c r="Z103" s="85">
        <f>Z104+Z108</f>
        <v>0</v>
      </c>
      <c r="AA103" s="87"/>
      <c r="AB103" s="85">
        <f>AB104+AB108</f>
        <v>0</v>
      </c>
      <c r="AC103" s="87"/>
      <c r="AD103" s="85">
        <f>AD104+AD108</f>
        <v>20000</v>
      </c>
      <c r="AE103" s="87"/>
      <c r="AF103" s="85">
        <f>AF104+AF108</f>
        <v>1000</v>
      </c>
      <c r="AG103" s="203">
        <f t="shared" si="31"/>
        <v>21000</v>
      </c>
    </row>
    <row r="104" spans="1:34" ht="20.25" customHeight="1">
      <c r="A104" s="278" t="s">
        <v>85</v>
      </c>
      <c r="B104" s="258"/>
      <c r="C104" s="258"/>
      <c r="D104" s="258"/>
      <c r="E104" s="274"/>
      <c r="F104" s="26"/>
      <c r="G104" s="27"/>
      <c r="H104" s="28">
        <f t="shared" ref="H104" si="32">J104</f>
        <v>20000</v>
      </c>
      <c r="I104" s="29"/>
      <c r="J104" s="32">
        <f>J105</f>
        <v>20000</v>
      </c>
      <c r="K104" s="31"/>
      <c r="L104" s="32">
        <f>L105</f>
        <v>0</v>
      </c>
      <c r="M104" s="31"/>
      <c r="N104" s="32">
        <f>N105</f>
        <v>0</v>
      </c>
      <c r="O104" s="31"/>
      <c r="P104" s="32">
        <f>P105</f>
        <v>0</v>
      </c>
      <c r="Q104" s="31"/>
      <c r="R104" s="32">
        <f>R105</f>
        <v>0</v>
      </c>
      <c r="S104" s="31"/>
      <c r="T104" s="32">
        <f>T105</f>
        <v>0</v>
      </c>
      <c r="U104" s="31"/>
      <c r="V104" s="32">
        <f>V105</f>
        <v>0</v>
      </c>
      <c r="W104" s="31"/>
      <c r="X104" s="32">
        <f>X105</f>
        <v>0</v>
      </c>
      <c r="Y104" s="31"/>
      <c r="Z104" s="32">
        <f t="shared" ref="Z104:AB104" si="33">Z105</f>
        <v>0</v>
      </c>
      <c r="AA104" s="31">
        <f t="shared" si="33"/>
        <v>0</v>
      </c>
      <c r="AB104" s="32">
        <f t="shared" si="33"/>
        <v>0</v>
      </c>
      <c r="AC104" s="31">
        <v>0</v>
      </c>
      <c r="AD104" s="32">
        <f t="shared" ref="AD104:AF104" si="34">AD105</f>
        <v>20000</v>
      </c>
      <c r="AE104" s="31">
        <f t="shared" si="34"/>
        <v>0</v>
      </c>
      <c r="AF104" s="32">
        <f t="shared" si="34"/>
        <v>0</v>
      </c>
      <c r="AG104" s="206">
        <f t="shared" si="31"/>
        <v>20000</v>
      </c>
      <c r="AH104" s="207">
        <v>9</v>
      </c>
    </row>
    <row r="105" spans="1:34" ht="20.25" customHeight="1">
      <c r="A105" s="57">
        <v>1</v>
      </c>
      <c r="B105" s="273" t="s">
        <v>86</v>
      </c>
      <c r="C105" s="258"/>
      <c r="D105" s="258"/>
      <c r="E105" s="274"/>
      <c r="F105" s="33"/>
      <c r="G105" s="34"/>
      <c r="H105" s="35">
        <f>J105</f>
        <v>20000</v>
      </c>
      <c r="I105" s="36">
        <v>0</v>
      </c>
      <c r="J105" s="37">
        <f>SUM(J106:J107)</f>
        <v>20000</v>
      </c>
      <c r="K105" s="39"/>
      <c r="L105" s="39">
        <f>SUM(L106:L107)</f>
        <v>0</v>
      </c>
      <c r="M105" s="39"/>
      <c r="N105" s="39">
        <f>SUM(N106:N107)</f>
        <v>0</v>
      </c>
      <c r="O105" s="39"/>
      <c r="P105" s="39">
        <f>SUM(P106:P107)</f>
        <v>0</v>
      </c>
      <c r="Q105" s="39"/>
      <c r="R105" s="39">
        <f>SUM(R106:R107)</f>
        <v>0</v>
      </c>
      <c r="S105" s="38"/>
      <c r="T105" s="39">
        <f>SUM(T106:T107)</f>
        <v>0</v>
      </c>
      <c r="U105" s="38"/>
      <c r="V105" s="39">
        <f>SUM(V106:V107)</f>
        <v>0</v>
      </c>
      <c r="W105" s="38"/>
      <c r="X105" s="39">
        <f>SUM(X106:X107)</f>
        <v>0</v>
      </c>
      <c r="Y105" s="38"/>
      <c r="Z105" s="39">
        <f>SUM(Z106:Z107)</f>
        <v>0</v>
      </c>
      <c r="AA105" s="38">
        <f>SUM(AA106:AA107)</f>
        <v>0</v>
      </c>
      <c r="AB105" s="39">
        <f>SUM(AB106:AB107)</f>
        <v>0</v>
      </c>
      <c r="AC105" s="38">
        <v>0</v>
      </c>
      <c r="AD105" s="39">
        <f>SUM(AD106:AD107)</f>
        <v>20000</v>
      </c>
      <c r="AE105" s="38">
        <f>SUM(AE106:AE107)</f>
        <v>0</v>
      </c>
      <c r="AF105" s="39">
        <f>SUM(AF106:AF107)</f>
        <v>0</v>
      </c>
      <c r="AG105" s="203">
        <f t="shared" si="31"/>
        <v>20000</v>
      </c>
    </row>
    <row r="106" spans="1:34" ht="20.25" customHeight="1">
      <c r="A106" s="64"/>
      <c r="B106" s="41" t="s">
        <v>24</v>
      </c>
      <c r="C106" s="271" t="s">
        <v>87</v>
      </c>
      <c r="D106" s="275"/>
      <c r="E106" s="272"/>
      <c r="F106" s="42"/>
      <c r="G106" s="43"/>
      <c r="H106" s="44"/>
      <c r="I106" s="45"/>
      <c r="J106" s="46"/>
      <c r="K106" s="49"/>
      <c r="L106" s="50"/>
      <c r="M106" s="49"/>
      <c r="N106" s="50"/>
      <c r="O106" s="49"/>
      <c r="P106" s="50"/>
      <c r="Q106" s="49"/>
      <c r="R106" s="50"/>
      <c r="S106" s="49"/>
      <c r="T106" s="50"/>
      <c r="U106" s="49"/>
      <c r="V106" s="50"/>
      <c r="W106" s="49"/>
      <c r="X106" s="50"/>
      <c r="Y106" s="49"/>
      <c r="Z106" s="50"/>
      <c r="AA106" s="49"/>
      <c r="AB106" s="50"/>
      <c r="AC106" s="49"/>
      <c r="AD106" s="50"/>
      <c r="AE106" s="49"/>
      <c r="AF106" s="50"/>
      <c r="AG106" s="203">
        <f t="shared" si="31"/>
        <v>0</v>
      </c>
    </row>
    <row r="107" spans="1:34" ht="20.25" customHeight="1">
      <c r="A107" s="40"/>
      <c r="B107" s="41"/>
      <c r="C107" s="66" t="s">
        <v>25</v>
      </c>
      <c r="D107" s="271" t="s">
        <v>177</v>
      </c>
      <c r="E107" s="272"/>
      <c r="F107" s="42" t="s">
        <v>21</v>
      </c>
      <c r="G107" s="43">
        <v>100</v>
      </c>
      <c r="H107" s="44">
        <v>20000</v>
      </c>
      <c r="I107" s="45">
        <v>100</v>
      </c>
      <c r="J107" s="46">
        <v>20000</v>
      </c>
      <c r="K107" s="49">
        <v>0</v>
      </c>
      <c r="L107" s="50">
        <v>0</v>
      </c>
      <c r="M107" s="49">
        <v>0</v>
      </c>
      <c r="N107" s="50">
        <v>0</v>
      </c>
      <c r="O107" s="49">
        <v>0</v>
      </c>
      <c r="P107" s="50">
        <v>0</v>
      </c>
      <c r="Q107" s="49">
        <v>0</v>
      </c>
      <c r="R107" s="50">
        <v>0</v>
      </c>
      <c r="S107" s="49">
        <v>0</v>
      </c>
      <c r="T107" s="50">
        <v>0</v>
      </c>
      <c r="U107" s="49">
        <v>0</v>
      </c>
      <c r="V107" s="50">
        <v>0</v>
      </c>
      <c r="W107" s="49">
        <v>0</v>
      </c>
      <c r="X107" s="50">
        <v>0</v>
      </c>
      <c r="Y107" s="49">
        <v>0</v>
      </c>
      <c r="Z107" s="50">
        <v>0</v>
      </c>
      <c r="AA107" s="49">
        <v>0</v>
      </c>
      <c r="AB107" s="50">
        <v>0</v>
      </c>
      <c r="AC107" s="49">
        <v>100</v>
      </c>
      <c r="AD107" s="50">
        <v>20000</v>
      </c>
      <c r="AE107" s="49">
        <v>0</v>
      </c>
      <c r="AF107" s="50">
        <v>0</v>
      </c>
      <c r="AG107" s="203">
        <f t="shared" si="31"/>
        <v>20000</v>
      </c>
    </row>
    <row r="108" spans="1:34" ht="20.25" customHeight="1">
      <c r="A108" s="278" t="s">
        <v>88</v>
      </c>
      <c r="B108" s="258"/>
      <c r="C108" s="258"/>
      <c r="D108" s="258"/>
      <c r="E108" s="274"/>
      <c r="F108" s="26"/>
      <c r="G108" s="27"/>
      <c r="H108" s="28">
        <f t="shared" ref="H108" si="35">J108</f>
        <v>1000</v>
      </c>
      <c r="I108" s="29"/>
      <c r="J108" s="32">
        <f>J109</f>
        <v>1000</v>
      </c>
      <c r="K108" s="31"/>
      <c r="L108" s="32">
        <f>L109</f>
        <v>0</v>
      </c>
      <c r="M108" s="31"/>
      <c r="N108" s="32">
        <f>N109</f>
        <v>0</v>
      </c>
      <c r="O108" s="31"/>
      <c r="P108" s="32">
        <f>P109</f>
        <v>0</v>
      </c>
      <c r="Q108" s="31"/>
      <c r="R108" s="32">
        <f>R109</f>
        <v>0</v>
      </c>
      <c r="S108" s="31"/>
      <c r="T108" s="32">
        <f>T109</f>
        <v>0</v>
      </c>
      <c r="U108" s="31"/>
      <c r="V108" s="32">
        <f>V109</f>
        <v>0</v>
      </c>
      <c r="W108" s="31"/>
      <c r="X108" s="32">
        <f>X109</f>
        <v>0</v>
      </c>
      <c r="Y108" s="31"/>
      <c r="Z108" s="32">
        <f t="shared" ref="Z108:AB108" si="36">Z109</f>
        <v>0</v>
      </c>
      <c r="AA108" s="31">
        <f t="shared" si="36"/>
        <v>0</v>
      </c>
      <c r="AB108" s="32">
        <f t="shared" si="36"/>
        <v>0</v>
      </c>
      <c r="AC108" s="31">
        <v>0</v>
      </c>
      <c r="AD108" s="32">
        <f t="shared" ref="AD108:AF108" si="37">AD109</f>
        <v>0</v>
      </c>
      <c r="AE108" s="31">
        <f t="shared" si="37"/>
        <v>1</v>
      </c>
      <c r="AF108" s="32">
        <f t="shared" si="37"/>
        <v>1000</v>
      </c>
      <c r="AG108" s="206">
        <f t="shared" si="31"/>
        <v>1000</v>
      </c>
      <c r="AH108" s="207">
        <v>10</v>
      </c>
    </row>
    <row r="109" spans="1:34" ht="20.25" customHeight="1">
      <c r="A109" s="57"/>
      <c r="B109" s="273" t="s">
        <v>86</v>
      </c>
      <c r="C109" s="258"/>
      <c r="D109" s="258"/>
      <c r="E109" s="274"/>
      <c r="F109" s="33"/>
      <c r="G109" s="34"/>
      <c r="H109" s="35">
        <f>J109</f>
        <v>1000</v>
      </c>
      <c r="I109" s="36">
        <v>0</v>
      </c>
      <c r="J109" s="37">
        <f>SUM(J110:J111)</f>
        <v>1000</v>
      </c>
      <c r="K109" s="39"/>
      <c r="L109" s="39">
        <f>SUM(L110:L111)</f>
        <v>0</v>
      </c>
      <c r="M109" s="39"/>
      <c r="N109" s="39">
        <f>SUM(N110:N111)</f>
        <v>0</v>
      </c>
      <c r="O109" s="39"/>
      <c r="P109" s="39">
        <f>SUM(P110:P111)</f>
        <v>0</v>
      </c>
      <c r="Q109" s="39"/>
      <c r="R109" s="39">
        <f>SUM(R110:R111)</f>
        <v>0</v>
      </c>
      <c r="S109" s="38"/>
      <c r="T109" s="39">
        <f>SUM(T110:T111)</f>
        <v>0</v>
      </c>
      <c r="U109" s="38"/>
      <c r="V109" s="39">
        <f>SUM(V110:V111)</f>
        <v>0</v>
      </c>
      <c r="W109" s="38"/>
      <c r="X109" s="39">
        <f>SUM(X110:X111)</f>
        <v>0</v>
      </c>
      <c r="Y109" s="38"/>
      <c r="Z109" s="39">
        <f>SUM(Z110:Z111)</f>
        <v>0</v>
      </c>
      <c r="AA109" s="38">
        <f>SUM(AA110:AA111)</f>
        <v>0</v>
      </c>
      <c r="AB109" s="39">
        <f>SUM(AB110:AB111)</f>
        <v>0</v>
      </c>
      <c r="AC109" s="38">
        <v>0</v>
      </c>
      <c r="AD109" s="39">
        <f>SUM(AD110:AD111)</f>
        <v>0</v>
      </c>
      <c r="AE109" s="38">
        <f>SUM(AE110:AE111)</f>
        <v>1</v>
      </c>
      <c r="AF109" s="39">
        <f>SUM(AF110:AF111)</f>
        <v>1000</v>
      </c>
      <c r="AG109" s="203">
        <f t="shared" si="31"/>
        <v>1000</v>
      </c>
    </row>
    <row r="110" spans="1:34" ht="20.25" customHeight="1">
      <c r="A110" s="64"/>
      <c r="B110" s="41" t="s">
        <v>146</v>
      </c>
      <c r="C110" s="271" t="s">
        <v>88</v>
      </c>
      <c r="D110" s="275"/>
      <c r="E110" s="272"/>
      <c r="F110" s="42"/>
      <c r="G110" s="43"/>
      <c r="H110" s="44"/>
      <c r="I110" s="45"/>
      <c r="J110" s="46"/>
      <c r="K110" s="49"/>
      <c r="L110" s="50"/>
      <c r="M110" s="49"/>
      <c r="N110" s="50"/>
      <c r="O110" s="49"/>
      <c r="P110" s="50"/>
      <c r="Q110" s="49"/>
      <c r="R110" s="50"/>
      <c r="S110" s="49"/>
      <c r="T110" s="50"/>
      <c r="U110" s="49"/>
      <c r="V110" s="50"/>
      <c r="W110" s="49"/>
      <c r="X110" s="50"/>
      <c r="Y110" s="49"/>
      <c r="Z110" s="50"/>
      <c r="AA110" s="49"/>
      <c r="AB110" s="50"/>
      <c r="AC110" s="49"/>
      <c r="AD110" s="50"/>
      <c r="AE110" s="49"/>
      <c r="AF110" s="50"/>
      <c r="AG110" s="203">
        <f t="shared" si="31"/>
        <v>0</v>
      </c>
    </row>
    <row r="111" spans="1:34" ht="20.25" customHeight="1">
      <c r="A111" s="107"/>
      <c r="B111" s="95"/>
      <c r="C111" s="108">
        <v>1.1000000000000001</v>
      </c>
      <c r="D111" s="300" t="s">
        <v>178</v>
      </c>
      <c r="E111" s="325"/>
      <c r="F111" s="96" t="s">
        <v>31</v>
      </c>
      <c r="G111" s="97">
        <v>1</v>
      </c>
      <c r="H111" s="98">
        <v>1000</v>
      </c>
      <c r="I111" s="99">
        <v>1</v>
      </c>
      <c r="J111" s="100">
        <v>1000</v>
      </c>
      <c r="K111" s="101">
        <v>0</v>
      </c>
      <c r="L111" s="102">
        <v>0</v>
      </c>
      <c r="M111" s="101">
        <v>0</v>
      </c>
      <c r="N111" s="102">
        <v>0</v>
      </c>
      <c r="O111" s="101">
        <v>0</v>
      </c>
      <c r="P111" s="102">
        <v>0</v>
      </c>
      <c r="Q111" s="101">
        <v>0</v>
      </c>
      <c r="R111" s="102">
        <v>0</v>
      </c>
      <c r="S111" s="101">
        <v>0</v>
      </c>
      <c r="T111" s="102">
        <v>0</v>
      </c>
      <c r="U111" s="101">
        <v>0</v>
      </c>
      <c r="V111" s="102">
        <v>0</v>
      </c>
      <c r="W111" s="101">
        <v>0</v>
      </c>
      <c r="X111" s="102">
        <v>0</v>
      </c>
      <c r="Y111" s="103">
        <v>0</v>
      </c>
      <c r="Z111" s="104">
        <v>0</v>
      </c>
      <c r="AA111" s="101">
        <v>0</v>
      </c>
      <c r="AB111" s="102">
        <v>0</v>
      </c>
      <c r="AC111" s="103">
        <v>0</v>
      </c>
      <c r="AD111" s="104">
        <v>0</v>
      </c>
      <c r="AE111" s="103">
        <v>1</v>
      </c>
      <c r="AF111" s="104">
        <v>1000</v>
      </c>
      <c r="AG111" s="203">
        <f t="shared" si="31"/>
        <v>1000</v>
      </c>
    </row>
    <row r="112" spans="1:34" ht="21" customHeight="1">
      <c r="A112" s="257" t="s">
        <v>64</v>
      </c>
      <c r="B112" s="258"/>
      <c r="C112" s="258"/>
      <c r="D112" s="258"/>
      <c r="E112" s="259"/>
      <c r="F112" s="82"/>
      <c r="G112" s="82"/>
      <c r="H112" s="83">
        <f>J112</f>
        <v>61450</v>
      </c>
      <c r="I112" s="91"/>
      <c r="J112" s="85">
        <f>J113+J122+J127</f>
        <v>61450</v>
      </c>
      <c r="K112" s="84"/>
      <c r="L112" s="85">
        <f>L113+L122+L127</f>
        <v>4900</v>
      </c>
      <c r="M112" s="86"/>
      <c r="N112" s="85">
        <f>N113+N122+N127</f>
        <v>4900</v>
      </c>
      <c r="O112" s="86"/>
      <c r="P112" s="85">
        <f>P113+P122+P127</f>
        <v>5900</v>
      </c>
      <c r="Q112" s="87"/>
      <c r="R112" s="85">
        <f>R113+R122+R127</f>
        <v>4900</v>
      </c>
      <c r="S112" s="87"/>
      <c r="T112" s="85">
        <f>T113+T122+T127</f>
        <v>5900</v>
      </c>
      <c r="U112" s="87"/>
      <c r="V112" s="85">
        <f>V113+V122+V127</f>
        <v>4900</v>
      </c>
      <c r="W112" s="88"/>
      <c r="X112" s="85">
        <f>X113+X122+X127</f>
        <v>4900</v>
      </c>
      <c r="Y112" s="87"/>
      <c r="Z112" s="85">
        <f>Z113+Z122+Z127</f>
        <v>10150</v>
      </c>
      <c r="AA112" s="87"/>
      <c r="AB112" s="85">
        <f>AB113+AB122+AB127</f>
        <v>0</v>
      </c>
      <c r="AC112" s="87"/>
      <c r="AD112" s="85">
        <f>AD113+AD122+AD127</f>
        <v>7000</v>
      </c>
      <c r="AE112" s="87"/>
      <c r="AF112" s="85">
        <f>AF113+AF122+AF127</f>
        <v>8000</v>
      </c>
      <c r="AG112" s="203">
        <f>L112+N112+P112+R112+T112+V112+X112+Z112+AB112+AD112+AF112</f>
        <v>61450</v>
      </c>
    </row>
    <row r="113" spans="1:34" ht="20.25" customHeight="1">
      <c r="A113" s="278" t="s">
        <v>72</v>
      </c>
      <c r="B113" s="258"/>
      <c r="C113" s="258"/>
      <c r="D113" s="258"/>
      <c r="E113" s="274"/>
      <c r="F113" s="26"/>
      <c r="G113" s="27"/>
      <c r="H113" s="28">
        <f t="shared" ref="H113:H114" si="38">J113</f>
        <v>44450</v>
      </c>
      <c r="I113" s="29"/>
      <c r="J113" s="32">
        <f>J114</f>
        <v>44450</v>
      </c>
      <c r="K113" s="31"/>
      <c r="L113" s="32">
        <f>L114</f>
        <v>4900</v>
      </c>
      <c r="M113" s="31"/>
      <c r="N113" s="32">
        <f>N114</f>
        <v>4900</v>
      </c>
      <c r="O113" s="31"/>
      <c r="P113" s="32">
        <f>P114</f>
        <v>4900</v>
      </c>
      <c r="Q113" s="31"/>
      <c r="R113" s="32">
        <f>R114</f>
        <v>4900</v>
      </c>
      <c r="S113" s="31"/>
      <c r="T113" s="32">
        <f>T114</f>
        <v>4900</v>
      </c>
      <c r="U113" s="31"/>
      <c r="V113" s="32">
        <f>V114</f>
        <v>4900</v>
      </c>
      <c r="W113" s="31"/>
      <c r="X113" s="32">
        <f>X114</f>
        <v>4900</v>
      </c>
      <c r="Y113" s="31"/>
      <c r="Z113" s="32">
        <f t="shared" ref="Z113:AB113" si="39">Z114</f>
        <v>10150</v>
      </c>
      <c r="AA113" s="31">
        <f t="shared" si="39"/>
        <v>0</v>
      </c>
      <c r="AB113" s="32">
        <f t="shared" si="39"/>
        <v>0</v>
      </c>
      <c r="AC113" s="31">
        <v>0</v>
      </c>
      <c r="AD113" s="32">
        <f t="shared" ref="AD113:AF113" si="40">AD114</f>
        <v>0</v>
      </c>
      <c r="AE113" s="31">
        <f t="shared" si="40"/>
        <v>0</v>
      </c>
      <c r="AF113" s="32">
        <f t="shared" si="40"/>
        <v>0</v>
      </c>
      <c r="AG113" s="206">
        <f t="shared" si="31"/>
        <v>44450</v>
      </c>
      <c r="AH113" s="207">
        <v>11</v>
      </c>
    </row>
    <row r="114" spans="1:34" ht="20.25" customHeight="1">
      <c r="A114" s="57">
        <v>1</v>
      </c>
      <c r="B114" s="273" t="s">
        <v>73</v>
      </c>
      <c r="C114" s="258"/>
      <c r="D114" s="258"/>
      <c r="E114" s="274"/>
      <c r="F114" s="33"/>
      <c r="G114" s="34"/>
      <c r="H114" s="35">
        <f t="shared" si="38"/>
        <v>44450</v>
      </c>
      <c r="I114" s="36"/>
      <c r="J114" s="37">
        <f>SUM(J115:J121)</f>
        <v>44450</v>
      </c>
      <c r="K114" s="39"/>
      <c r="L114" s="39">
        <f>SUM(L115:L121)</f>
        <v>4900</v>
      </c>
      <c r="M114" s="39"/>
      <c r="N114" s="39">
        <f>SUM(N115:N121)</f>
        <v>4900</v>
      </c>
      <c r="O114" s="39"/>
      <c r="P114" s="39">
        <f>SUM(P115:P121)</f>
        <v>4900</v>
      </c>
      <c r="Q114" s="39"/>
      <c r="R114" s="39">
        <f>SUM(R115:R121)</f>
        <v>4900</v>
      </c>
      <c r="S114" s="38"/>
      <c r="T114" s="39">
        <f>SUM(T115:T121)</f>
        <v>4900</v>
      </c>
      <c r="U114" s="38"/>
      <c r="V114" s="39">
        <f>SUM(V115:V121)</f>
        <v>4900</v>
      </c>
      <c r="W114" s="38"/>
      <c r="X114" s="39">
        <f>SUM(X115:X121)</f>
        <v>4900</v>
      </c>
      <c r="Y114" s="38"/>
      <c r="Z114" s="39">
        <f>SUM(Z115:Z121)</f>
        <v>10150</v>
      </c>
      <c r="AA114" s="38">
        <f>SUM(AA115:AA116)</f>
        <v>0</v>
      </c>
      <c r="AB114" s="39">
        <f>SUM(AB115:AB121)</f>
        <v>0</v>
      </c>
      <c r="AC114" s="38">
        <f>SUM(AC115:AC116)</f>
        <v>0</v>
      </c>
      <c r="AD114" s="39">
        <f>SUM(AD115:AD121)</f>
        <v>0</v>
      </c>
      <c r="AE114" s="38">
        <f>SUM(AE115:AE116)</f>
        <v>0</v>
      </c>
      <c r="AF114" s="39">
        <f>SUM(AF115:AF121)</f>
        <v>0</v>
      </c>
      <c r="AG114" s="203">
        <f t="shared" si="31"/>
        <v>44450</v>
      </c>
    </row>
    <row r="115" spans="1:34" ht="20.25" customHeight="1">
      <c r="A115" s="64"/>
      <c r="B115" s="41" t="s">
        <v>24</v>
      </c>
      <c r="C115" s="271" t="s">
        <v>15</v>
      </c>
      <c r="D115" s="275"/>
      <c r="E115" s="272"/>
      <c r="F115" s="42"/>
      <c r="G115" s="43"/>
      <c r="H115" s="44"/>
      <c r="I115" s="45"/>
      <c r="J115" s="46"/>
      <c r="K115" s="49"/>
      <c r="L115" s="50"/>
      <c r="M115" s="49"/>
      <c r="N115" s="50"/>
      <c r="O115" s="49"/>
      <c r="P115" s="50"/>
      <c r="Q115" s="49"/>
      <c r="R115" s="50"/>
      <c r="S115" s="49"/>
      <c r="T115" s="50"/>
      <c r="U115" s="49"/>
      <c r="V115" s="50"/>
      <c r="W115" s="49"/>
      <c r="X115" s="50"/>
      <c r="Y115" s="49"/>
      <c r="Z115" s="50"/>
      <c r="AA115" s="49"/>
      <c r="AB115" s="50"/>
      <c r="AC115" s="49"/>
      <c r="AD115" s="50"/>
      <c r="AE115" s="49"/>
      <c r="AF115" s="50"/>
      <c r="AG115" s="203">
        <f t="shared" si="31"/>
        <v>0</v>
      </c>
    </row>
    <row r="116" spans="1:34" ht="20.25" customHeight="1">
      <c r="A116" s="40"/>
      <c r="B116" s="41"/>
      <c r="C116" s="66" t="s">
        <v>25</v>
      </c>
      <c r="D116" s="271" t="s">
        <v>179</v>
      </c>
      <c r="E116" s="272"/>
      <c r="F116" s="42" t="s">
        <v>21</v>
      </c>
      <c r="G116" s="43">
        <v>70</v>
      </c>
      <c r="H116" s="44">
        <v>17500</v>
      </c>
      <c r="I116" s="45">
        <v>70</v>
      </c>
      <c r="J116" s="46">
        <v>17500</v>
      </c>
      <c r="K116" s="49">
        <v>10</v>
      </c>
      <c r="L116" s="50">
        <v>2500</v>
      </c>
      <c r="M116" s="49">
        <v>10</v>
      </c>
      <c r="N116" s="50">
        <v>2500</v>
      </c>
      <c r="O116" s="49">
        <v>10</v>
      </c>
      <c r="P116" s="50">
        <v>2500</v>
      </c>
      <c r="Q116" s="49">
        <v>10</v>
      </c>
      <c r="R116" s="50">
        <v>2500</v>
      </c>
      <c r="S116" s="49">
        <v>10</v>
      </c>
      <c r="T116" s="50">
        <v>2500</v>
      </c>
      <c r="U116" s="49">
        <v>10</v>
      </c>
      <c r="V116" s="50">
        <v>2500</v>
      </c>
      <c r="W116" s="49">
        <v>10</v>
      </c>
      <c r="X116" s="50">
        <v>2500</v>
      </c>
      <c r="Y116" s="78">
        <v>0</v>
      </c>
      <c r="Z116" s="79">
        <v>0</v>
      </c>
      <c r="AA116" s="78">
        <v>0</v>
      </c>
      <c r="AB116" s="79">
        <v>0</v>
      </c>
      <c r="AC116" s="78">
        <v>0</v>
      </c>
      <c r="AD116" s="79">
        <v>0</v>
      </c>
      <c r="AE116" s="78">
        <v>0</v>
      </c>
      <c r="AF116" s="79">
        <v>0</v>
      </c>
      <c r="AG116" s="203">
        <f t="shared" si="31"/>
        <v>17500</v>
      </c>
    </row>
    <row r="117" spans="1:34" ht="20.25" customHeight="1">
      <c r="A117" s="58"/>
      <c r="B117" s="41" t="s">
        <v>27</v>
      </c>
      <c r="C117" s="282" t="s">
        <v>74</v>
      </c>
      <c r="D117" s="275"/>
      <c r="E117" s="272"/>
      <c r="F117" s="40"/>
      <c r="G117" s="92"/>
      <c r="H117" s="44"/>
      <c r="I117" s="45"/>
      <c r="J117" s="46"/>
      <c r="K117" s="80"/>
      <c r="L117" s="79"/>
      <c r="M117" s="80"/>
      <c r="N117" s="79"/>
      <c r="O117" s="80"/>
      <c r="P117" s="79"/>
      <c r="Q117" s="80"/>
      <c r="R117" s="79"/>
      <c r="S117" s="80"/>
      <c r="T117" s="79"/>
      <c r="U117" s="80"/>
      <c r="V117" s="79"/>
      <c r="W117" s="80"/>
      <c r="X117" s="79"/>
      <c r="Y117" s="80"/>
      <c r="Z117" s="79"/>
      <c r="AA117" s="80"/>
      <c r="AB117" s="79"/>
      <c r="AC117" s="80"/>
      <c r="AD117" s="79"/>
      <c r="AE117" s="49"/>
      <c r="AF117" s="50"/>
      <c r="AG117" s="203">
        <f t="shared" si="31"/>
        <v>0</v>
      </c>
    </row>
    <row r="118" spans="1:34" ht="20.25" customHeight="1">
      <c r="A118" s="58"/>
      <c r="B118" s="41"/>
      <c r="C118" s="218" t="s">
        <v>25</v>
      </c>
      <c r="D118" s="219" t="s">
        <v>74</v>
      </c>
      <c r="E118" s="219"/>
      <c r="F118" s="220" t="s">
        <v>75</v>
      </c>
      <c r="G118" s="92">
        <v>7</v>
      </c>
      <c r="H118" s="44">
        <v>4200</v>
      </c>
      <c r="I118" s="222">
        <v>7</v>
      </c>
      <c r="J118" s="221">
        <v>4200</v>
      </c>
      <c r="K118" s="78">
        <v>0</v>
      </c>
      <c r="L118" s="79">
        <v>0</v>
      </c>
      <c r="M118" s="78">
        <v>0</v>
      </c>
      <c r="N118" s="79">
        <v>0</v>
      </c>
      <c r="O118" s="78">
        <v>0</v>
      </c>
      <c r="P118" s="79">
        <v>0</v>
      </c>
      <c r="Q118" s="78">
        <v>0</v>
      </c>
      <c r="R118" s="79">
        <v>0</v>
      </c>
      <c r="S118" s="78">
        <v>0</v>
      </c>
      <c r="T118" s="79">
        <v>0</v>
      </c>
      <c r="U118" s="78">
        <v>0</v>
      </c>
      <c r="V118" s="79">
        <v>0</v>
      </c>
      <c r="W118" s="78">
        <v>0</v>
      </c>
      <c r="X118" s="79">
        <v>0</v>
      </c>
      <c r="Y118" s="80">
        <v>7</v>
      </c>
      <c r="Z118" s="79">
        <v>4200</v>
      </c>
      <c r="AA118" s="78">
        <v>0</v>
      </c>
      <c r="AB118" s="79">
        <v>0</v>
      </c>
      <c r="AC118" s="78">
        <v>0</v>
      </c>
      <c r="AD118" s="79">
        <v>0</v>
      </c>
      <c r="AE118" s="78">
        <v>0</v>
      </c>
      <c r="AF118" s="79">
        <v>0</v>
      </c>
      <c r="AG118" s="203">
        <v>4200</v>
      </c>
    </row>
    <row r="119" spans="1:34" ht="20.25" customHeight="1">
      <c r="A119" s="58"/>
      <c r="B119" s="41" t="s">
        <v>29</v>
      </c>
      <c r="C119" s="286" t="s">
        <v>189</v>
      </c>
      <c r="D119" s="286"/>
      <c r="E119" s="285"/>
      <c r="F119" s="40"/>
      <c r="G119" s="92"/>
      <c r="H119" s="44"/>
      <c r="I119" s="222"/>
      <c r="J119" s="221"/>
      <c r="K119" s="78"/>
      <c r="L119" s="79"/>
      <c r="M119" s="78"/>
      <c r="N119" s="79"/>
      <c r="O119" s="78"/>
      <c r="P119" s="79"/>
      <c r="Q119" s="78"/>
      <c r="R119" s="79"/>
      <c r="S119" s="78"/>
      <c r="T119" s="79"/>
      <c r="U119" s="78"/>
      <c r="V119" s="79"/>
      <c r="W119" s="78"/>
      <c r="X119" s="79"/>
      <c r="Y119" s="80"/>
      <c r="Z119" s="79"/>
      <c r="AA119" s="78"/>
      <c r="AB119" s="79"/>
      <c r="AC119" s="78"/>
      <c r="AD119" s="79"/>
      <c r="AE119" s="78"/>
      <c r="AF119" s="79"/>
      <c r="AG119" s="203"/>
    </row>
    <row r="120" spans="1:34" ht="20.25" customHeight="1">
      <c r="A120" s="58"/>
      <c r="B120" s="41"/>
      <c r="C120" s="218" t="s">
        <v>25</v>
      </c>
      <c r="D120" s="286" t="s">
        <v>190</v>
      </c>
      <c r="E120" s="285"/>
      <c r="F120" s="40" t="s">
        <v>41</v>
      </c>
      <c r="G120" s="92">
        <v>1</v>
      </c>
      <c r="H120" s="44">
        <v>5950</v>
      </c>
      <c r="I120" s="222">
        <v>1</v>
      </c>
      <c r="J120" s="221">
        <v>5950</v>
      </c>
      <c r="K120" s="78">
        <v>0</v>
      </c>
      <c r="L120" s="79">
        <v>0</v>
      </c>
      <c r="M120" s="78">
        <v>0</v>
      </c>
      <c r="N120" s="79">
        <v>0</v>
      </c>
      <c r="O120" s="78">
        <v>0</v>
      </c>
      <c r="P120" s="79">
        <v>0</v>
      </c>
      <c r="Q120" s="78">
        <v>0</v>
      </c>
      <c r="R120" s="79">
        <v>0</v>
      </c>
      <c r="S120" s="78">
        <v>0</v>
      </c>
      <c r="T120" s="79">
        <v>0</v>
      </c>
      <c r="U120" s="78">
        <v>0</v>
      </c>
      <c r="V120" s="79">
        <v>0</v>
      </c>
      <c r="W120" s="78">
        <v>0</v>
      </c>
      <c r="X120" s="79">
        <v>0</v>
      </c>
      <c r="Y120" s="80">
        <v>7</v>
      </c>
      <c r="Z120" s="79">
        <v>5950</v>
      </c>
      <c r="AA120" s="78">
        <v>0</v>
      </c>
      <c r="AB120" s="79">
        <v>0</v>
      </c>
      <c r="AC120" s="78">
        <v>0</v>
      </c>
      <c r="AD120" s="79">
        <v>0</v>
      </c>
      <c r="AE120" s="78">
        <v>0</v>
      </c>
      <c r="AF120" s="79">
        <v>0</v>
      </c>
      <c r="AG120" s="203">
        <v>5950</v>
      </c>
    </row>
    <row r="121" spans="1:34" ht="20.25" customHeight="1">
      <c r="A121" s="58"/>
      <c r="B121" s="41"/>
      <c r="C121" s="218" t="s">
        <v>26</v>
      </c>
      <c r="D121" s="287" t="s">
        <v>191</v>
      </c>
      <c r="E121" s="288"/>
      <c r="F121" s="40" t="s">
        <v>41</v>
      </c>
      <c r="G121" s="92">
        <v>7</v>
      </c>
      <c r="H121" s="44">
        <v>16800</v>
      </c>
      <c r="I121" s="222">
        <v>7</v>
      </c>
      <c r="J121" s="221">
        <v>16800</v>
      </c>
      <c r="K121" s="78">
        <v>1</v>
      </c>
      <c r="L121" s="79">
        <v>2400</v>
      </c>
      <c r="M121" s="78">
        <v>1</v>
      </c>
      <c r="N121" s="79">
        <v>2400</v>
      </c>
      <c r="O121" s="78">
        <v>1</v>
      </c>
      <c r="P121" s="79">
        <v>2400</v>
      </c>
      <c r="Q121" s="78">
        <v>1</v>
      </c>
      <c r="R121" s="79">
        <v>2400</v>
      </c>
      <c r="S121" s="78">
        <v>1</v>
      </c>
      <c r="T121" s="79">
        <v>2400</v>
      </c>
      <c r="U121" s="78">
        <v>1</v>
      </c>
      <c r="V121" s="79">
        <v>2400</v>
      </c>
      <c r="W121" s="78">
        <v>1</v>
      </c>
      <c r="X121" s="79">
        <v>2400</v>
      </c>
      <c r="Y121" s="78">
        <v>0</v>
      </c>
      <c r="Z121" s="79">
        <v>0</v>
      </c>
      <c r="AA121" s="78">
        <v>0</v>
      </c>
      <c r="AB121" s="79">
        <v>0</v>
      </c>
      <c r="AC121" s="78">
        <v>0</v>
      </c>
      <c r="AD121" s="79">
        <v>0</v>
      </c>
      <c r="AE121" s="78">
        <v>0</v>
      </c>
      <c r="AF121" s="79">
        <v>0</v>
      </c>
      <c r="AG121" s="203">
        <v>16800</v>
      </c>
    </row>
    <row r="122" spans="1:34" ht="20.25" customHeight="1">
      <c r="A122" s="278" t="s">
        <v>67</v>
      </c>
      <c r="B122" s="258"/>
      <c r="C122" s="258"/>
      <c r="D122" s="258"/>
      <c r="E122" s="274"/>
      <c r="F122" s="26"/>
      <c r="G122" s="27"/>
      <c r="H122" s="28">
        <f t="shared" ref="H122:H123" si="41">J122</f>
        <v>8000</v>
      </c>
      <c r="I122" s="29"/>
      <c r="J122" s="32">
        <f>J123</f>
        <v>8000</v>
      </c>
      <c r="K122" s="31"/>
      <c r="L122" s="32">
        <f>L123</f>
        <v>0</v>
      </c>
      <c r="M122" s="31"/>
      <c r="N122" s="32">
        <f>N123</f>
        <v>0</v>
      </c>
      <c r="O122" s="31"/>
      <c r="P122" s="32">
        <f>P123</f>
        <v>0</v>
      </c>
      <c r="Q122" s="31"/>
      <c r="R122" s="32">
        <f>R123</f>
        <v>0</v>
      </c>
      <c r="S122" s="31"/>
      <c r="T122" s="32">
        <f>T123</f>
        <v>0</v>
      </c>
      <c r="U122" s="31"/>
      <c r="V122" s="32">
        <f>V123</f>
        <v>0</v>
      </c>
      <c r="W122" s="31"/>
      <c r="X122" s="32">
        <f>X123</f>
        <v>0</v>
      </c>
      <c r="Y122" s="31"/>
      <c r="Z122" s="32">
        <f t="shared" ref="Z122:AB122" si="42">Z123</f>
        <v>0</v>
      </c>
      <c r="AA122" s="31">
        <f t="shared" si="42"/>
        <v>0</v>
      </c>
      <c r="AB122" s="32">
        <f t="shared" si="42"/>
        <v>0</v>
      </c>
      <c r="AC122" s="31">
        <v>0</v>
      </c>
      <c r="AD122" s="32">
        <f t="shared" ref="AD122:AF122" si="43">AD123</f>
        <v>0</v>
      </c>
      <c r="AE122" s="31">
        <f t="shared" si="43"/>
        <v>1</v>
      </c>
      <c r="AF122" s="32">
        <f t="shared" si="43"/>
        <v>8000</v>
      </c>
      <c r="AG122" s="206">
        <f t="shared" si="31"/>
        <v>8000</v>
      </c>
      <c r="AH122" s="207">
        <v>12</v>
      </c>
    </row>
    <row r="123" spans="1:34" ht="20.25" customHeight="1">
      <c r="A123" s="57">
        <v>1</v>
      </c>
      <c r="B123" s="273" t="s">
        <v>68</v>
      </c>
      <c r="C123" s="258"/>
      <c r="D123" s="258"/>
      <c r="E123" s="274"/>
      <c r="F123" s="33"/>
      <c r="G123" s="34"/>
      <c r="H123" s="35">
        <f t="shared" si="41"/>
        <v>8000</v>
      </c>
      <c r="I123" s="36"/>
      <c r="J123" s="37">
        <f>SUM(J124:J126)</f>
        <v>8000</v>
      </c>
      <c r="K123" s="39"/>
      <c r="L123" s="39">
        <f>SUM(L124:L126)</f>
        <v>0</v>
      </c>
      <c r="M123" s="39"/>
      <c r="N123" s="39">
        <f>SUM(N124:N126)</f>
        <v>0</v>
      </c>
      <c r="O123" s="39"/>
      <c r="P123" s="39">
        <f>SUM(P124:P126)</f>
        <v>0</v>
      </c>
      <c r="Q123" s="39"/>
      <c r="R123" s="39">
        <f>SUM(R124:R126)</f>
        <v>0</v>
      </c>
      <c r="S123" s="38"/>
      <c r="T123" s="39">
        <f>SUM(T124:T126)</f>
        <v>0</v>
      </c>
      <c r="U123" s="38"/>
      <c r="V123" s="39">
        <f>SUM(V124:V126)</f>
        <v>0</v>
      </c>
      <c r="W123" s="38"/>
      <c r="X123" s="39">
        <f>SUM(X124:X126)</f>
        <v>0</v>
      </c>
      <c r="Y123" s="38"/>
      <c r="Z123" s="39">
        <f t="shared" ref="Z123:AE123" si="44">SUM(Z124:Z126)</f>
        <v>0</v>
      </c>
      <c r="AA123" s="38">
        <f t="shared" si="44"/>
        <v>0</v>
      </c>
      <c r="AB123" s="39">
        <f t="shared" si="44"/>
        <v>0</v>
      </c>
      <c r="AC123" s="38">
        <f t="shared" si="44"/>
        <v>0</v>
      </c>
      <c r="AD123" s="39">
        <f t="shared" si="44"/>
        <v>0</v>
      </c>
      <c r="AE123" s="38">
        <f t="shared" si="44"/>
        <v>1</v>
      </c>
      <c r="AF123" s="39">
        <f>SUM(AF124:AF126)</f>
        <v>8000</v>
      </c>
      <c r="AG123" s="203">
        <f t="shared" si="31"/>
        <v>8000</v>
      </c>
    </row>
    <row r="124" spans="1:34" ht="20.25" customHeight="1">
      <c r="A124" s="64"/>
      <c r="B124" s="41" t="s">
        <v>146</v>
      </c>
      <c r="C124" s="271" t="s">
        <v>69</v>
      </c>
      <c r="D124" s="275"/>
      <c r="E124" s="272"/>
      <c r="F124" s="42"/>
      <c r="G124" s="43"/>
      <c r="H124" s="44"/>
      <c r="I124" s="45"/>
      <c r="J124" s="46"/>
      <c r="K124" s="49"/>
      <c r="L124" s="50"/>
      <c r="M124" s="49"/>
      <c r="N124" s="50"/>
      <c r="O124" s="49"/>
      <c r="P124" s="50"/>
      <c r="Q124" s="49"/>
      <c r="R124" s="50"/>
      <c r="S124" s="49"/>
      <c r="T124" s="50"/>
      <c r="U124" s="49"/>
      <c r="V124" s="50"/>
      <c r="W124" s="49"/>
      <c r="X124" s="50"/>
      <c r="Y124" s="49"/>
      <c r="Z124" s="50"/>
      <c r="AA124" s="49"/>
      <c r="AB124" s="50"/>
      <c r="AC124" s="49"/>
      <c r="AD124" s="50"/>
      <c r="AE124" s="49"/>
      <c r="AF124" s="50"/>
      <c r="AG124" s="203">
        <f t="shared" si="31"/>
        <v>0</v>
      </c>
    </row>
    <row r="125" spans="1:34" ht="20.25" customHeight="1">
      <c r="A125" s="40"/>
      <c r="B125" s="41"/>
      <c r="C125" s="66">
        <v>1.1000000000000001</v>
      </c>
      <c r="D125" s="283" t="s">
        <v>188</v>
      </c>
      <c r="E125" s="284"/>
      <c r="F125" s="42"/>
      <c r="G125" s="43"/>
      <c r="H125" s="44"/>
      <c r="I125" s="45"/>
      <c r="J125" s="46"/>
      <c r="K125" s="49"/>
      <c r="L125" s="50"/>
      <c r="M125" s="49"/>
      <c r="N125" s="50"/>
      <c r="O125" s="49"/>
      <c r="P125" s="50"/>
      <c r="Q125" s="49"/>
      <c r="R125" s="50"/>
      <c r="S125" s="49"/>
      <c r="T125" s="50"/>
      <c r="U125" s="49"/>
      <c r="V125" s="50"/>
      <c r="W125" s="49"/>
      <c r="X125" s="50"/>
      <c r="Y125" s="47"/>
      <c r="Z125" s="48"/>
      <c r="AA125" s="47"/>
      <c r="AB125" s="48"/>
      <c r="AC125" s="47"/>
      <c r="AD125" s="48"/>
      <c r="AE125" s="47"/>
      <c r="AF125" s="48"/>
      <c r="AG125" s="203">
        <f t="shared" si="31"/>
        <v>0</v>
      </c>
    </row>
    <row r="126" spans="1:34" ht="20.25" customHeight="1">
      <c r="A126" s="40"/>
      <c r="B126" s="41"/>
      <c r="C126" s="66"/>
      <c r="D126" s="89" t="s">
        <v>70</v>
      </c>
      <c r="E126" s="90" t="s">
        <v>180</v>
      </c>
      <c r="F126" s="40" t="s">
        <v>21</v>
      </c>
      <c r="G126" s="92">
        <v>1</v>
      </c>
      <c r="H126" s="44">
        <v>8000</v>
      </c>
      <c r="I126" s="45">
        <v>1</v>
      </c>
      <c r="J126" s="46">
        <v>8000</v>
      </c>
      <c r="K126" s="49">
        <v>0</v>
      </c>
      <c r="L126" s="50">
        <v>0</v>
      </c>
      <c r="M126" s="49">
        <v>0</v>
      </c>
      <c r="N126" s="50">
        <v>0</v>
      </c>
      <c r="O126" s="49">
        <v>0</v>
      </c>
      <c r="P126" s="50">
        <v>0</v>
      </c>
      <c r="Q126" s="49">
        <v>0</v>
      </c>
      <c r="R126" s="50">
        <v>0</v>
      </c>
      <c r="S126" s="49">
        <v>0</v>
      </c>
      <c r="T126" s="50">
        <v>0</v>
      </c>
      <c r="U126" s="49">
        <v>0</v>
      </c>
      <c r="V126" s="50">
        <v>0</v>
      </c>
      <c r="W126" s="49">
        <v>0</v>
      </c>
      <c r="X126" s="50">
        <v>0</v>
      </c>
      <c r="Y126" s="78">
        <v>0</v>
      </c>
      <c r="Z126" s="79">
        <v>0</v>
      </c>
      <c r="AA126" s="78">
        <v>0</v>
      </c>
      <c r="AB126" s="79">
        <v>0</v>
      </c>
      <c r="AC126" s="78">
        <v>0</v>
      </c>
      <c r="AD126" s="79">
        <v>0</v>
      </c>
      <c r="AE126" s="78">
        <v>1</v>
      </c>
      <c r="AF126" s="79">
        <v>8000</v>
      </c>
      <c r="AG126" s="203">
        <f t="shared" si="31"/>
        <v>8000</v>
      </c>
    </row>
    <row r="127" spans="1:34" ht="20.25" customHeight="1">
      <c r="A127" s="278" t="s">
        <v>76</v>
      </c>
      <c r="B127" s="258"/>
      <c r="C127" s="258"/>
      <c r="D127" s="258"/>
      <c r="E127" s="274"/>
      <c r="F127" s="26"/>
      <c r="G127" s="27"/>
      <c r="H127" s="28">
        <f t="shared" ref="H127" si="45">J127</f>
        <v>9000</v>
      </c>
      <c r="I127" s="29"/>
      <c r="J127" s="32">
        <f>J128</f>
        <v>9000</v>
      </c>
      <c r="K127" s="31"/>
      <c r="L127" s="32">
        <f>L128</f>
        <v>0</v>
      </c>
      <c r="M127" s="31"/>
      <c r="N127" s="32">
        <f>N128</f>
        <v>0</v>
      </c>
      <c r="O127" s="31"/>
      <c r="P127" s="32">
        <f>P128</f>
        <v>1000</v>
      </c>
      <c r="Q127" s="31"/>
      <c r="R127" s="32">
        <f>R128</f>
        <v>0</v>
      </c>
      <c r="S127" s="31"/>
      <c r="T127" s="32">
        <f>T128</f>
        <v>1000</v>
      </c>
      <c r="U127" s="31"/>
      <c r="V127" s="32">
        <f>V128</f>
        <v>0</v>
      </c>
      <c r="W127" s="31"/>
      <c r="X127" s="32">
        <f>X128</f>
        <v>0</v>
      </c>
      <c r="Y127" s="31"/>
      <c r="Z127" s="32">
        <f t="shared" ref="Z127:AB127" si="46">Z128</f>
        <v>0</v>
      </c>
      <c r="AA127" s="31">
        <f t="shared" si="46"/>
        <v>0</v>
      </c>
      <c r="AB127" s="32">
        <f t="shared" si="46"/>
        <v>0</v>
      </c>
      <c r="AC127" s="31">
        <v>0</v>
      </c>
      <c r="AD127" s="32">
        <f t="shared" ref="AD127:AF127" si="47">AD128</f>
        <v>7000</v>
      </c>
      <c r="AE127" s="31">
        <f t="shared" si="47"/>
        <v>0</v>
      </c>
      <c r="AF127" s="32">
        <f t="shared" si="47"/>
        <v>0</v>
      </c>
      <c r="AG127" s="206">
        <f t="shared" si="31"/>
        <v>9000</v>
      </c>
      <c r="AH127" s="207">
        <v>13</v>
      </c>
    </row>
    <row r="128" spans="1:34" ht="20.25" customHeight="1">
      <c r="A128" s="57"/>
      <c r="B128" s="273" t="s">
        <v>77</v>
      </c>
      <c r="C128" s="258"/>
      <c r="D128" s="258"/>
      <c r="E128" s="274"/>
      <c r="F128" s="33"/>
      <c r="G128" s="34"/>
      <c r="H128" s="35">
        <f>J128</f>
        <v>9000</v>
      </c>
      <c r="I128" s="36">
        <v>0</v>
      </c>
      <c r="J128" s="37">
        <f>SUM(J129:J129)</f>
        <v>9000</v>
      </c>
      <c r="K128" s="38">
        <v>0</v>
      </c>
      <c r="L128" s="39">
        <f>SUM(L129)</f>
        <v>0</v>
      </c>
      <c r="M128" s="38">
        <v>0</v>
      </c>
      <c r="N128" s="39">
        <f t="shared" ref="N128" si="48">SUM(N129)</f>
        <v>0</v>
      </c>
      <c r="O128" s="38">
        <v>0</v>
      </c>
      <c r="P128" s="39">
        <f>SUM(P129)</f>
        <v>1000</v>
      </c>
      <c r="Q128" s="38">
        <v>0</v>
      </c>
      <c r="R128" s="39">
        <f>SUM(R129)</f>
        <v>0</v>
      </c>
      <c r="S128" s="38">
        <v>0</v>
      </c>
      <c r="T128" s="39">
        <f>SUM(T129)</f>
        <v>1000</v>
      </c>
      <c r="U128" s="38">
        <v>0</v>
      </c>
      <c r="V128" s="39">
        <f>SUM(V129)</f>
        <v>0</v>
      </c>
      <c r="W128" s="38">
        <v>0</v>
      </c>
      <c r="X128" s="39">
        <f>SUM(X129)</f>
        <v>0</v>
      </c>
      <c r="Y128" s="38">
        <v>0</v>
      </c>
      <c r="Z128" s="39">
        <f>SUM(Z129)</f>
        <v>0</v>
      </c>
      <c r="AA128" s="38">
        <v>0</v>
      </c>
      <c r="AB128" s="39">
        <f>SUM(AB129)</f>
        <v>0</v>
      </c>
      <c r="AC128" s="38">
        <v>0</v>
      </c>
      <c r="AD128" s="39">
        <f>SUM(AD129)</f>
        <v>7000</v>
      </c>
      <c r="AE128" s="38">
        <v>0</v>
      </c>
      <c r="AF128" s="39">
        <f>SUM(AF129)</f>
        <v>0</v>
      </c>
      <c r="AG128" s="203">
        <f t="shared" si="31"/>
        <v>9000</v>
      </c>
    </row>
    <row r="129" spans="1:34" ht="20.25" customHeight="1">
      <c r="A129" s="94"/>
      <c r="B129" s="95" t="s">
        <v>146</v>
      </c>
      <c r="C129" s="94" t="s">
        <v>78</v>
      </c>
      <c r="D129" s="94"/>
      <c r="E129" s="94"/>
      <c r="F129" s="96" t="s">
        <v>17</v>
      </c>
      <c r="G129" s="97">
        <v>3</v>
      </c>
      <c r="H129" s="98">
        <v>9000</v>
      </c>
      <c r="I129" s="99">
        <v>3</v>
      </c>
      <c r="J129" s="100">
        <v>9000</v>
      </c>
      <c r="K129" s="101">
        <v>0</v>
      </c>
      <c r="L129" s="102">
        <v>0</v>
      </c>
      <c r="M129" s="101">
        <v>0</v>
      </c>
      <c r="N129" s="102">
        <v>0</v>
      </c>
      <c r="O129" s="101">
        <v>1</v>
      </c>
      <c r="P129" s="102">
        <v>1000</v>
      </c>
      <c r="Q129" s="101">
        <v>0</v>
      </c>
      <c r="R129" s="102">
        <v>0</v>
      </c>
      <c r="S129" s="101">
        <v>1</v>
      </c>
      <c r="T129" s="102">
        <v>1000</v>
      </c>
      <c r="U129" s="101">
        <v>0</v>
      </c>
      <c r="V129" s="102">
        <v>0</v>
      </c>
      <c r="W129" s="101">
        <v>0</v>
      </c>
      <c r="X129" s="102">
        <v>0</v>
      </c>
      <c r="Y129" s="101">
        <v>0</v>
      </c>
      <c r="Z129" s="102">
        <v>0</v>
      </c>
      <c r="AA129" s="101">
        <v>0</v>
      </c>
      <c r="AB129" s="102">
        <v>0</v>
      </c>
      <c r="AC129" s="101">
        <v>1</v>
      </c>
      <c r="AD129" s="102">
        <v>7000</v>
      </c>
      <c r="AE129" s="103">
        <v>0</v>
      </c>
      <c r="AF129" s="104">
        <v>0</v>
      </c>
      <c r="AG129" s="203">
        <f t="shared" si="31"/>
        <v>9000</v>
      </c>
    </row>
    <row r="130" spans="1:34" ht="21" customHeight="1">
      <c r="A130" s="257" t="s">
        <v>80</v>
      </c>
      <c r="B130" s="258"/>
      <c r="C130" s="258"/>
      <c r="D130" s="258"/>
      <c r="E130" s="259"/>
      <c r="F130" s="82"/>
      <c r="G130" s="82"/>
      <c r="H130" s="83">
        <f t="shared" ref="H130:H131" si="49">J130</f>
        <v>46000</v>
      </c>
      <c r="I130" s="91"/>
      <c r="J130" s="85">
        <f>J131</f>
        <v>46000</v>
      </c>
      <c r="K130" s="84"/>
      <c r="L130" s="85">
        <f>L131+L156+L165</f>
        <v>400</v>
      </c>
      <c r="M130" s="86"/>
      <c r="N130" s="85">
        <f>N131+N156+N165</f>
        <v>400</v>
      </c>
      <c r="O130" s="86"/>
      <c r="P130" s="85">
        <f>P131+P156+P165</f>
        <v>400</v>
      </c>
      <c r="Q130" s="87"/>
      <c r="R130" s="85">
        <f>R131+R156+R165</f>
        <v>400</v>
      </c>
      <c r="S130" s="87"/>
      <c r="T130" s="85">
        <f>T131+T156+T165</f>
        <v>400</v>
      </c>
      <c r="U130" s="87"/>
      <c r="V130" s="85">
        <f>V131+V156+V165</f>
        <v>400</v>
      </c>
      <c r="W130" s="88"/>
      <c r="X130" s="85">
        <f>X131+X156+X165</f>
        <v>400</v>
      </c>
      <c r="Y130" s="87"/>
      <c r="Z130" s="85">
        <f>Z131+Z156+Z165</f>
        <v>0</v>
      </c>
      <c r="AA130" s="87"/>
      <c r="AB130" s="85">
        <f>AB131+AB156+AB165</f>
        <v>43200</v>
      </c>
      <c r="AC130" s="87"/>
      <c r="AD130" s="85">
        <f>AD131+AD156+AD165</f>
        <v>0</v>
      </c>
      <c r="AE130" s="87"/>
      <c r="AF130" s="85">
        <f>AF131+AF156+AF165</f>
        <v>0</v>
      </c>
      <c r="AG130" s="203">
        <f t="shared" si="31"/>
        <v>46000</v>
      </c>
    </row>
    <row r="131" spans="1:34" ht="20.25" customHeight="1">
      <c r="A131" s="278" t="s">
        <v>79</v>
      </c>
      <c r="B131" s="258"/>
      <c r="C131" s="258"/>
      <c r="D131" s="258"/>
      <c r="E131" s="274"/>
      <c r="F131" s="26"/>
      <c r="G131" s="27"/>
      <c r="H131" s="28">
        <f t="shared" si="49"/>
        <v>46000</v>
      </c>
      <c r="I131" s="29"/>
      <c r="J131" s="32">
        <f>J132</f>
        <v>46000</v>
      </c>
      <c r="K131" s="31"/>
      <c r="L131" s="32">
        <f>L132</f>
        <v>400</v>
      </c>
      <c r="M131" s="31"/>
      <c r="N131" s="32">
        <f>N132</f>
        <v>400</v>
      </c>
      <c r="O131" s="31"/>
      <c r="P131" s="32">
        <f>P132</f>
        <v>400</v>
      </c>
      <c r="Q131" s="31"/>
      <c r="R131" s="32">
        <f>R132</f>
        <v>400</v>
      </c>
      <c r="S131" s="31"/>
      <c r="T131" s="32">
        <f>T132</f>
        <v>400</v>
      </c>
      <c r="U131" s="31"/>
      <c r="V131" s="32">
        <f>V132</f>
        <v>400</v>
      </c>
      <c r="W131" s="31"/>
      <c r="X131" s="32">
        <f>X132</f>
        <v>400</v>
      </c>
      <c r="Y131" s="31"/>
      <c r="Z131" s="32">
        <f t="shared" ref="Z131:AB131" si="50">Z132</f>
        <v>0</v>
      </c>
      <c r="AA131" s="31">
        <v>0</v>
      </c>
      <c r="AB131" s="32">
        <f t="shared" si="50"/>
        <v>43200</v>
      </c>
      <c r="AC131" s="31">
        <v>0</v>
      </c>
      <c r="AD131" s="32">
        <f t="shared" ref="AD131:AF131" si="51">AD132</f>
        <v>0</v>
      </c>
      <c r="AE131" s="31">
        <f t="shared" si="51"/>
        <v>0</v>
      </c>
      <c r="AF131" s="32">
        <f t="shared" si="51"/>
        <v>0</v>
      </c>
      <c r="AG131" s="206">
        <f t="shared" si="31"/>
        <v>46000</v>
      </c>
      <c r="AH131" s="207">
        <v>14</v>
      </c>
    </row>
    <row r="132" spans="1:34" ht="20.25" customHeight="1">
      <c r="A132" s="57">
        <v>1</v>
      </c>
      <c r="B132" s="273" t="s">
        <v>81</v>
      </c>
      <c r="C132" s="258"/>
      <c r="D132" s="258"/>
      <c r="E132" s="274"/>
      <c r="F132" s="33"/>
      <c r="G132" s="34"/>
      <c r="H132" s="35">
        <f>J132</f>
        <v>46000</v>
      </c>
      <c r="I132" s="36">
        <v>0</v>
      </c>
      <c r="J132" s="37">
        <f>SUM(J133:J136)</f>
        <v>46000</v>
      </c>
      <c r="K132" s="39"/>
      <c r="L132" s="39">
        <f>SUM(L133:L136)</f>
        <v>400</v>
      </c>
      <c r="M132" s="39"/>
      <c r="N132" s="39">
        <f>SUM(N133:N136)</f>
        <v>400</v>
      </c>
      <c r="O132" s="39"/>
      <c r="P132" s="39">
        <f>SUM(P133:P136)</f>
        <v>400</v>
      </c>
      <c r="Q132" s="39"/>
      <c r="R132" s="39">
        <f>SUM(R133:R136)</f>
        <v>400</v>
      </c>
      <c r="S132" s="38"/>
      <c r="T132" s="39">
        <f>SUM(T133:T136)</f>
        <v>400</v>
      </c>
      <c r="U132" s="38"/>
      <c r="V132" s="39">
        <f>SUM(V133:V136)</f>
        <v>400</v>
      </c>
      <c r="W132" s="38"/>
      <c r="X132" s="39">
        <f>SUM(X133:X136)</f>
        <v>400</v>
      </c>
      <c r="Y132" s="38"/>
      <c r="Z132" s="39">
        <f>SUM(Z133:Z136)</f>
        <v>0</v>
      </c>
      <c r="AA132" s="38">
        <v>0</v>
      </c>
      <c r="AB132" s="39">
        <f>SUM(AB133:AB136)</f>
        <v>43200</v>
      </c>
      <c r="AC132" s="38">
        <v>0</v>
      </c>
      <c r="AD132" s="39">
        <f>SUM(AD133:AD136)</f>
        <v>0</v>
      </c>
      <c r="AE132" s="38">
        <f>SUM(AE133:AE135)</f>
        <v>0</v>
      </c>
      <c r="AF132" s="39">
        <f>SUM(AF133:AF136)</f>
        <v>0</v>
      </c>
      <c r="AG132" s="203">
        <f t="shared" si="31"/>
        <v>46000</v>
      </c>
    </row>
    <row r="133" spans="1:34" ht="20.25" customHeight="1">
      <c r="A133" s="64"/>
      <c r="B133" s="41" t="s">
        <v>24</v>
      </c>
      <c r="C133" s="271" t="s">
        <v>181</v>
      </c>
      <c r="D133" s="275"/>
      <c r="E133" s="272"/>
      <c r="F133" s="42"/>
      <c r="G133" s="43"/>
      <c r="H133" s="44"/>
      <c r="I133" s="45"/>
      <c r="J133" s="46"/>
      <c r="K133" s="49"/>
      <c r="L133" s="50"/>
      <c r="M133" s="49"/>
      <c r="N133" s="50"/>
      <c r="O133" s="49"/>
      <c r="P133" s="50"/>
      <c r="Q133" s="49"/>
      <c r="R133" s="50"/>
      <c r="S133" s="49"/>
      <c r="T133" s="50"/>
      <c r="U133" s="49"/>
      <c r="V133" s="50"/>
      <c r="W133" s="49"/>
      <c r="X133" s="50"/>
      <c r="Y133" s="49"/>
      <c r="Z133" s="50"/>
      <c r="AA133" s="49"/>
      <c r="AB133" s="50"/>
      <c r="AC133" s="49"/>
      <c r="AD133" s="50"/>
      <c r="AE133" s="49"/>
      <c r="AF133" s="50"/>
      <c r="AG133" s="203">
        <f t="shared" si="31"/>
        <v>0</v>
      </c>
    </row>
    <row r="134" spans="1:34" ht="20.25" customHeight="1">
      <c r="A134" s="40"/>
      <c r="B134" s="41"/>
      <c r="C134" s="66" t="s">
        <v>25</v>
      </c>
      <c r="D134" s="271" t="s">
        <v>181</v>
      </c>
      <c r="E134" s="272"/>
      <c r="F134" s="42" t="s">
        <v>21</v>
      </c>
      <c r="G134" s="43">
        <v>100</v>
      </c>
      <c r="H134" s="44">
        <v>42000</v>
      </c>
      <c r="I134" s="45">
        <v>100</v>
      </c>
      <c r="J134" s="46">
        <v>42000</v>
      </c>
      <c r="K134" s="49">
        <v>0</v>
      </c>
      <c r="L134" s="50">
        <v>0</v>
      </c>
      <c r="M134" s="49">
        <v>0</v>
      </c>
      <c r="N134" s="50">
        <v>0</v>
      </c>
      <c r="O134" s="49">
        <v>0</v>
      </c>
      <c r="P134" s="50">
        <v>0</v>
      </c>
      <c r="Q134" s="49">
        <v>0</v>
      </c>
      <c r="R134" s="50">
        <v>0</v>
      </c>
      <c r="S134" s="49">
        <v>0</v>
      </c>
      <c r="T134" s="50">
        <v>0</v>
      </c>
      <c r="U134" s="49">
        <v>0</v>
      </c>
      <c r="V134" s="50">
        <v>0</v>
      </c>
      <c r="W134" s="49">
        <v>0</v>
      </c>
      <c r="X134" s="50">
        <v>0</v>
      </c>
      <c r="Y134" s="78">
        <v>0</v>
      </c>
      <c r="Z134" s="79">
        <v>0</v>
      </c>
      <c r="AA134" s="49">
        <v>100</v>
      </c>
      <c r="AB134" s="50">
        <v>42000</v>
      </c>
      <c r="AC134" s="78">
        <v>0</v>
      </c>
      <c r="AD134" s="79">
        <v>0</v>
      </c>
      <c r="AE134" s="78">
        <v>0</v>
      </c>
      <c r="AF134" s="79">
        <v>0</v>
      </c>
      <c r="AG134" s="203">
        <f t="shared" si="31"/>
        <v>42000</v>
      </c>
    </row>
    <row r="135" spans="1:34" ht="20.25" customHeight="1">
      <c r="A135" s="40"/>
      <c r="B135" s="41" t="s">
        <v>27</v>
      </c>
      <c r="C135" s="282" t="s">
        <v>82</v>
      </c>
      <c r="D135" s="282"/>
      <c r="E135" s="285"/>
      <c r="F135" s="42"/>
      <c r="G135" s="43"/>
      <c r="H135" s="44"/>
      <c r="I135" s="45"/>
      <c r="J135" s="46"/>
      <c r="K135" s="49"/>
      <c r="L135" s="50"/>
      <c r="M135" s="49"/>
      <c r="N135" s="50"/>
      <c r="O135" s="49"/>
      <c r="P135" s="50"/>
      <c r="Q135" s="49"/>
      <c r="R135" s="50"/>
      <c r="S135" s="49"/>
      <c r="T135" s="50"/>
      <c r="U135" s="49"/>
      <c r="V135" s="50"/>
      <c r="W135" s="49"/>
      <c r="X135" s="50"/>
      <c r="Y135" s="78"/>
      <c r="Z135" s="79"/>
      <c r="AA135" s="49"/>
      <c r="AB135" s="50"/>
      <c r="AC135" s="78"/>
      <c r="AD135" s="79"/>
      <c r="AE135" s="78"/>
      <c r="AF135" s="79"/>
      <c r="AG135" s="203">
        <f t="shared" si="31"/>
        <v>0</v>
      </c>
    </row>
    <row r="136" spans="1:34" ht="20.25" customHeight="1">
      <c r="A136" s="94"/>
      <c r="B136" s="95"/>
      <c r="C136" s="105" t="s">
        <v>26</v>
      </c>
      <c r="D136" s="280" t="s">
        <v>83</v>
      </c>
      <c r="E136" s="281"/>
      <c r="F136" s="96" t="s">
        <v>31</v>
      </c>
      <c r="G136" s="97">
        <v>1</v>
      </c>
      <c r="H136" s="98">
        <v>4000</v>
      </c>
      <c r="I136" s="99">
        <v>1</v>
      </c>
      <c r="J136" s="100">
        <v>4000</v>
      </c>
      <c r="K136" s="101">
        <v>1</v>
      </c>
      <c r="L136" s="102">
        <v>400</v>
      </c>
      <c r="M136" s="101">
        <v>1</v>
      </c>
      <c r="N136" s="102">
        <v>400</v>
      </c>
      <c r="O136" s="101">
        <v>1</v>
      </c>
      <c r="P136" s="102">
        <v>400</v>
      </c>
      <c r="Q136" s="101">
        <v>1</v>
      </c>
      <c r="R136" s="102">
        <v>400</v>
      </c>
      <c r="S136" s="101">
        <v>1</v>
      </c>
      <c r="T136" s="102">
        <v>400</v>
      </c>
      <c r="U136" s="101">
        <v>1</v>
      </c>
      <c r="V136" s="102">
        <v>400</v>
      </c>
      <c r="W136" s="101">
        <v>1</v>
      </c>
      <c r="X136" s="102">
        <v>400</v>
      </c>
      <c r="Y136" s="103">
        <v>0</v>
      </c>
      <c r="Z136" s="104">
        <v>0</v>
      </c>
      <c r="AA136" s="101">
        <v>1</v>
      </c>
      <c r="AB136" s="102">
        <v>1200</v>
      </c>
      <c r="AC136" s="103">
        <v>0</v>
      </c>
      <c r="AD136" s="104">
        <v>0</v>
      </c>
      <c r="AE136" s="103">
        <v>0</v>
      </c>
      <c r="AF136" s="104">
        <v>0</v>
      </c>
      <c r="AG136" s="203">
        <f t="shared" si="31"/>
        <v>4000</v>
      </c>
    </row>
    <row r="137" spans="1:34" ht="20.25" customHeight="1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4" ht="20.25" customHeight="1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03">
        <f>AG7+AG13+AG36+AG40+AG56+AG64+AG71+AG79+AG104+AG108+AG114+AG122+AG127+AG131</f>
        <v>549289</v>
      </c>
    </row>
    <row r="139" spans="1:34" ht="20.25" customHeight="1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4" ht="20.25" customHeight="1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4" ht="20.25" customHeight="1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4" ht="20.25" customHeight="1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4" ht="20.25" customHeight="1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4" ht="20.25" customHeight="1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20.25" customHeight="1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20.25" customHeight="1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20.25" customHeight="1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20.25" customHeight="1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20.25" customHeight="1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20.25" customHeight="1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20.25" customHeight="1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20.25" customHeight="1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20.25" customHeight="1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20.25" customHeight="1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20.25" customHeight="1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20.25" customHeight="1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20.25" customHeight="1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20.25" customHeight="1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20.25" customHeight="1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20.25" customHeight="1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20.25" customHeight="1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20.25" customHeight="1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20.25" customHeight="1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20.25" customHeight="1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20.25" customHeight="1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20.25" customHeight="1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20.25" customHeight="1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20.25" customHeight="1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20.25" customHeight="1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20.25" customHeight="1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20.25" customHeight="1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20.25" customHeight="1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20.25" customHeight="1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20.25" customHeight="1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20.25" customHeight="1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20.25" customHeight="1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0.25" customHeight="1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0.25" customHeight="1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20.25" customHeight="1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0.25" customHeight="1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20.25" customHeight="1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20.25" customHeight="1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20.25" customHeight="1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20.25" customHeight="1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20.25" customHeight="1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20.25" customHeight="1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20.25" customHeight="1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20.25" customHeight="1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20.25" customHeight="1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20.25" customHeight="1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20.25" customHeight="1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20.25" customHeight="1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20.25" customHeight="1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20.25" customHeight="1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20.25" customHeight="1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20.25" customHeight="1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20.25" customHeight="1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0.25" customHeight="1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20.25" customHeight="1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20.25" customHeight="1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0.25" customHeight="1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20.25" customHeight="1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0.25" customHeight="1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20.25" customHeight="1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20.25" customHeight="1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0.25" customHeight="1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20.25" customHeight="1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20.25" customHeight="1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20.25" customHeight="1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0.25" customHeight="1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20.25" customHeight="1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0.25" customHeight="1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20.25" customHeight="1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20.25" customHeight="1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20.25" customHeight="1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20.25" customHeight="1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20.25" customHeight="1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20.25" customHeight="1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20.25" customHeight="1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20.25" customHeight="1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20.25" customHeight="1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0.25" customHeight="1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20.25" customHeight="1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20.25" customHeight="1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20.25" customHeight="1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20.25" customHeight="1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20.25" customHeight="1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20.25" customHeight="1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20.25" customHeight="1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20.25" customHeight="1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20.25" customHeight="1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20.25" customHeight="1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20.25" customHeight="1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20.25" customHeight="1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20.25" customHeight="1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20.25" customHeight="1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20.25" customHeight="1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20.25" customHeight="1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20.25" customHeight="1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20.25" customHeight="1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20.25" customHeight="1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20.25" customHeight="1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20.25" customHeight="1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20.25" customHeight="1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20.25" customHeight="1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20.25" customHeight="1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20.25" customHeight="1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20.25" customHeight="1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20.25" customHeight="1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20.25" customHeight="1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20.25" customHeight="1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20.25" customHeight="1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20.25" customHeight="1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20.25" customHeight="1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20.25" customHeight="1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20.25" customHeight="1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20.25" customHeight="1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20.25" customHeight="1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20.25" customHeight="1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20.25" customHeight="1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20.25" customHeight="1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20.25" customHeight="1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20.25" customHeight="1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20.25" customHeight="1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20.25" customHeight="1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20.25" customHeight="1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20.25" customHeight="1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20.25" customHeight="1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20.25" customHeight="1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20.25" customHeight="1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20.25" customHeight="1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20.25" customHeight="1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20.25" customHeight="1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20.25" customHeight="1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20.25" customHeight="1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20.25" customHeight="1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20.25" customHeight="1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20.25" customHeight="1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20.25" customHeight="1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20.25" customHeight="1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20.25" customHeight="1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20.25" customHeight="1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20.25" customHeight="1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20.25" customHeight="1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20.25" customHeight="1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20.25" customHeight="1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20.25" customHeight="1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20.25" customHeight="1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20.25" customHeight="1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20.25" customHeight="1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20.25" customHeight="1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20.25" customHeight="1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20.25" customHeight="1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20.25" customHeight="1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20.25" customHeight="1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20.25" customHeight="1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20.25" customHeight="1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20.25" customHeight="1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20.25" customHeight="1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20.25" customHeight="1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20.25" customHeight="1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20.25" customHeight="1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20.25" customHeight="1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20.25" customHeight="1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20.25" customHeight="1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20.25" customHeight="1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20.25" customHeight="1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20.25" customHeight="1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20.25" customHeight="1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20.25" customHeight="1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20.25" customHeight="1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20.25" customHeight="1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20.25" customHeight="1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20.25" customHeight="1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20.25" customHeight="1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20.25" customHeight="1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20.25" customHeight="1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20.25" customHeight="1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20.25" customHeight="1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20.25" customHeight="1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20.25" customHeight="1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20.25" customHeight="1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20.25" customHeight="1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20.25" customHeight="1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20.25" customHeight="1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20.25" customHeight="1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20.25" customHeight="1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20.25" customHeight="1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20.25" customHeight="1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20.25" customHeight="1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20.25" customHeight="1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20.25" customHeight="1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20.25" customHeight="1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20.25" customHeight="1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20.25" customHeight="1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20.25" customHeight="1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20.25" customHeight="1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20.25" customHeight="1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20.25" customHeight="1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20.25" customHeight="1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20.25" customHeight="1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20.25" customHeight="1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20.25" customHeight="1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20.25" customHeight="1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20.25" customHeight="1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20.25" customHeight="1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20.25" customHeight="1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20.25" customHeight="1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20.25" customHeight="1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20.25" customHeight="1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20.25" customHeight="1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20.25" customHeight="1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20.25" customHeight="1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20.25" customHeight="1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20.25" customHeight="1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20.25" customHeight="1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20.25" customHeight="1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20.25" customHeight="1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20.25" customHeight="1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20.25" customHeight="1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20.25" customHeight="1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20.25" customHeight="1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20.25" customHeight="1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20.25" customHeight="1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20.25" customHeight="1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20.25" customHeight="1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20.25" customHeight="1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20.25" customHeight="1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20.25" customHeight="1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20.25" customHeight="1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20.25" customHeight="1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20.25" customHeight="1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20.25" customHeight="1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20.25" customHeight="1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20.25" customHeight="1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20.25" customHeight="1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20.25" customHeight="1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20.25" customHeight="1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20.25" customHeight="1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20.25" customHeight="1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20.25" customHeight="1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20.25" customHeight="1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20.25" customHeight="1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20.25" customHeight="1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20.25" customHeight="1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20.25" customHeight="1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20.25" customHeight="1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20.25" customHeight="1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20.25" customHeight="1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20.25" customHeight="1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20.25" customHeight="1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20.25" customHeight="1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20.25" customHeight="1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20.25" customHeight="1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20.25" customHeight="1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20.25" customHeight="1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20.25" customHeight="1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20.25" customHeight="1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20.25" customHeight="1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20.25" customHeight="1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20.25" customHeight="1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20.25" customHeight="1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20.25" customHeight="1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20.25" customHeight="1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20.25" customHeight="1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20.25" customHeight="1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20.25" customHeight="1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20.25" customHeight="1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20.25" customHeight="1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20.25" customHeight="1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20.25" customHeight="1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20.25" customHeight="1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20.25" customHeight="1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20.25" customHeight="1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20.25" customHeight="1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20.25" customHeight="1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20.25" customHeight="1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20.25" customHeight="1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20.25" customHeight="1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20.25" customHeight="1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20.25" customHeight="1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20.25" customHeight="1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20.25" customHeight="1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20.25" customHeight="1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20.25" customHeight="1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20.25" customHeight="1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20.25" customHeight="1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20.25" customHeight="1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20.25" customHeight="1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20.25" customHeight="1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20.25" customHeight="1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20.25" customHeight="1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20.25" customHeight="1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20.25" customHeight="1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20.25" customHeight="1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20.25" customHeight="1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20.25" customHeight="1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20.25" customHeight="1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20.25" customHeight="1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20.25" customHeight="1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20.25" customHeight="1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20.25" customHeight="1">
      <c r="A442" s="1"/>
      <c r="B442" s="1"/>
      <c r="C442" s="1"/>
      <c r="D442" s="1"/>
      <c r="E442" s="1"/>
      <c r="F442" s="1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20.25" customHeight="1">
      <c r="A443" s="1"/>
      <c r="B443" s="1"/>
      <c r="C443" s="1"/>
      <c r="D443" s="1"/>
      <c r="E443" s="1"/>
      <c r="F443" s="1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20.25" customHeight="1">
      <c r="A444" s="1"/>
      <c r="B444" s="1"/>
      <c r="C444" s="1"/>
      <c r="D444" s="1"/>
      <c r="E444" s="1"/>
      <c r="F444" s="1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20.25" customHeight="1">
      <c r="A445" s="1"/>
      <c r="B445" s="1"/>
      <c r="C445" s="1"/>
      <c r="D445" s="1"/>
      <c r="E445" s="1"/>
      <c r="F445" s="1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20.25" customHeight="1">
      <c r="A446" s="1"/>
      <c r="B446" s="1"/>
      <c r="C446" s="1"/>
      <c r="D446" s="1"/>
      <c r="E446" s="1"/>
      <c r="F446" s="1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20.25" customHeight="1">
      <c r="A447" s="1"/>
      <c r="B447" s="1"/>
      <c r="C447" s="1"/>
      <c r="D447" s="1"/>
      <c r="E447" s="1"/>
      <c r="F447" s="1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20.25" customHeight="1">
      <c r="A448" s="1"/>
      <c r="B448" s="1"/>
      <c r="C448" s="1"/>
      <c r="D448" s="1"/>
      <c r="E448" s="1"/>
      <c r="F448" s="1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20.25" customHeight="1">
      <c r="A449" s="1"/>
      <c r="B449" s="1"/>
      <c r="C449" s="1"/>
      <c r="D449" s="1"/>
      <c r="E449" s="1"/>
      <c r="F449" s="1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20.25" customHeight="1">
      <c r="A450" s="1"/>
      <c r="B450" s="1"/>
      <c r="C450" s="1"/>
      <c r="D450" s="1"/>
      <c r="E450" s="1"/>
      <c r="F450" s="1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20.25" customHeight="1">
      <c r="A451" s="1"/>
      <c r="B451" s="1"/>
      <c r="C451" s="1"/>
      <c r="D451" s="1"/>
      <c r="E451" s="1"/>
      <c r="F451" s="1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20.25" customHeight="1">
      <c r="A452" s="1"/>
      <c r="B452" s="1"/>
      <c r="C452" s="1"/>
      <c r="D452" s="1"/>
      <c r="E452" s="1"/>
      <c r="F452" s="1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20.25" customHeight="1">
      <c r="A453" s="1"/>
      <c r="B453" s="1"/>
      <c r="C453" s="1"/>
      <c r="D453" s="1"/>
      <c r="E453" s="1"/>
      <c r="F453" s="1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20.25" customHeight="1">
      <c r="A454" s="1"/>
      <c r="B454" s="1"/>
      <c r="C454" s="1"/>
      <c r="D454" s="1"/>
      <c r="E454" s="1"/>
      <c r="F454" s="1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20.25" customHeight="1">
      <c r="A455" s="1"/>
      <c r="B455" s="1"/>
      <c r="C455" s="1"/>
      <c r="D455" s="1"/>
      <c r="E455" s="1"/>
      <c r="F455" s="1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20.25" customHeight="1">
      <c r="A456" s="1"/>
      <c r="B456" s="1"/>
      <c r="C456" s="1"/>
      <c r="D456" s="1"/>
      <c r="E456" s="1"/>
      <c r="F456" s="1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20.25" customHeight="1">
      <c r="A457" s="1"/>
      <c r="B457" s="1"/>
      <c r="C457" s="1"/>
      <c r="D457" s="1"/>
      <c r="E457" s="1"/>
      <c r="F457" s="1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20.25" customHeight="1">
      <c r="A458" s="1"/>
      <c r="B458" s="1"/>
      <c r="C458" s="1"/>
      <c r="D458" s="1"/>
      <c r="E458" s="1"/>
      <c r="F458" s="1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20.25" customHeight="1">
      <c r="A459" s="1"/>
      <c r="B459" s="1"/>
      <c r="C459" s="1"/>
      <c r="D459" s="1"/>
      <c r="E459" s="1"/>
      <c r="F459" s="1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20.25" customHeight="1">
      <c r="A460" s="1"/>
      <c r="B460" s="1"/>
      <c r="C460" s="1"/>
      <c r="D460" s="1"/>
      <c r="E460" s="1"/>
      <c r="F460" s="1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20.25" customHeight="1">
      <c r="A461" s="1"/>
      <c r="B461" s="1"/>
      <c r="C461" s="1"/>
      <c r="D461" s="1"/>
      <c r="E461" s="1"/>
      <c r="F461" s="1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20.25" customHeight="1">
      <c r="A462" s="1"/>
      <c r="B462" s="1"/>
      <c r="C462" s="1"/>
      <c r="D462" s="1"/>
      <c r="E462" s="1"/>
      <c r="F462" s="1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20.25" customHeight="1">
      <c r="A463" s="1"/>
      <c r="B463" s="1"/>
      <c r="C463" s="1"/>
      <c r="D463" s="1"/>
      <c r="E463" s="1"/>
      <c r="F463" s="1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20.25" customHeight="1">
      <c r="A464" s="1"/>
      <c r="B464" s="1"/>
      <c r="C464" s="1"/>
      <c r="D464" s="1"/>
      <c r="E464" s="1"/>
      <c r="F464" s="1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20.25" customHeight="1">
      <c r="A465" s="1"/>
      <c r="B465" s="1"/>
      <c r="C465" s="1"/>
      <c r="D465" s="1"/>
      <c r="E465" s="1"/>
      <c r="F465" s="1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20.25" customHeight="1">
      <c r="A466" s="1"/>
      <c r="B466" s="1"/>
      <c r="C466" s="1"/>
      <c r="D466" s="1"/>
      <c r="E466" s="1"/>
      <c r="F466" s="1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20.25" customHeight="1">
      <c r="A467" s="1"/>
      <c r="B467" s="1"/>
      <c r="C467" s="1"/>
      <c r="D467" s="1"/>
      <c r="E467" s="1"/>
      <c r="F467" s="1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20.25" customHeight="1">
      <c r="A468" s="1"/>
      <c r="B468" s="1"/>
      <c r="C468" s="1"/>
      <c r="D468" s="1"/>
      <c r="E468" s="1"/>
      <c r="F468" s="1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20.25" customHeight="1">
      <c r="A469" s="1"/>
      <c r="B469" s="1"/>
      <c r="C469" s="1"/>
      <c r="D469" s="1"/>
      <c r="E469" s="1"/>
      <c r="F469" s="1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20.25" customHeight="1">
      <c r="A470" s="1"/>
      <c r="B470" s="1"/>
      <c r="C470" s="1"/>
      <c r="D470" s="1"/>
      <c r="E470" s="1"/>
      <c r="F470" s="1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20.25" customHeight="1">
      <c r="A471" s="1"/>
      <c r="B471" s="1"/>
      <c r="C471" s="1"/>
      <c r="D471" s="1"/>
      <c r="E471" s="1"/>
      <c r="F471" s="1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20.25" customHeight="1">
      <c r="A472" s="1"/>
      <c r="B472" s="1"/>
      <c r="C472" s="1"/>
      <c r="D472" s="1"/>
      <c r="E472" s="1"/>
      <c r="F472" s="1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20.25" customHeight="1">
      <c r="A473" s="1"/>
      <c r="B473" s="1"/>
      <c r="C473" s="1"/>
      <c r="D473" s="1"/>
      <c r="E473" s="1"/>
      <c r="F473" s="1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20.25" customHeight="1">
      <c r="A474" s="1"/>
      <c r="B474" s="1"/>
      <c r="C474" s="1"/>
      <c r="D474" s="1"/>
      <c r="E474" s="1"/>
      <c r="F474" s="1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20.25" customHeight="1">
      <c r="A475" s="1"/>
      <c r="B475" s="1"/>
      <c r="C475" s="1"/>
      <c r="D475" s="1"/>
      <c r="E475" s="1"/>
      <c r="F475" s="1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20.25" customHeight="1">
      <c r="A476" s="1"/>
      <c r="B476" s="1"/>
      <c r="C476" s="1"/>
      <c r="D476" s="1"/>
      <c r="E476" s="1"/>
      <c r="F476" s="1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20.25" customHeight="1">
      <c r="A477" s="1"/>
      <c r="B477" s="1"/>
      <c r="C477" s="1"/>
      <c r="D477" s="1"/>
      <c r="E477" s="1"/>
      <c r="F477" s="1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20.25" customHeight="1">
      <c r="A478" s="1"/>
      <c r="B478" s="1"/>
      <c r="C478" s="1"/>
      <c r="D478" s="1"/>
      <c r="E478" s="1"/>
      <c r="F478" s="1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20.25" customHeight="1">
      <c r="A479" s="1"/>
      <c r="B479" s="1"/>
      <c r="C479" s="1"/>
      <c r="D479" s="1"/>
      <c r="E479" s="1"/>
      <c r="F479" s="1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20.25" customHeight="1">
      <c r="A480" s="1"/>
      <c r="B480" s="1"/>
      <c r="C480" s="1"/>
      <c r="D480" s="1"/>
      <c r="E480" s="1"/>
      <c r="F480" s="1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20.25" customHeight="1">
      <c r="A481" s="1"/>
      <c r="B481" s="1"/>
      <c r="C481" s="1"/>
      <c r="D481" s="1"/>
      <c r="E481" s="1"/>
      <c r="F481" s="1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20.25" customHeight="1">
      <c r="A482" s="1"/>
      <c r="B482" s="1"/>
      <c r="C482" s="1"/>
      <c r="D482" s="1"/>
      <c r="E482" s="1"/>
      <c r="F482" s="1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20.25" customHeight="1">
      <c r="A483" s="1"/>
      <c r="B483" s="1"/>
      <c r="C483" s="1"/>
      <c r="D483" s="1"/>
      <c r="E483" s="1"/>
      <c r="F483" s="1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20.25" customHeight="1">
      <c r="A484" s="1"/>
      <c r="B484" s="1"/>
      <c r="C484" s="1"/>
      <c r="D484" s="1"/>
      <c r="E484" s="1"/>
      <c r="F484" s="1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20.25" customHeight="1">
      <c r="A485" s="1"/>
      <c r="B485" s="1"/>
      <c r="C485" s="1"/>
      <c r="D485" s="1"/>
      <c r="E485" s="1"/>
      <c r="F485" s="1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20.25" customHeight="1">
      <c r="A486" s="1"/>
      <c r="B486" s="1"/>
      <c r="C486" s="1"/>
      <c r="D486" s="1"/>
      <c r="E486" s="1"/>
      <c r="F486" s="1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20.25" customHeight="1">
      <c r="A487" s="1"/>
      <c r="B487" s="1"/>
      <c r="C487" s="1"/>
      <c r="D487" s="1"/>
      <c r="E487" s="1"/>
      <c r="F487" s="1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20.25" customHeight="1">
      <c r="A488" s="1"/>
      <c r="B488" s="1"/>
      <c r="C488" s="1"/>
      <c r="D488" s="1"/>
      <c r="E488" s="1"/>
      <c r="F488" s="1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20.25" customHeight="1">
      <c r="A489" s="1"/>
      <c r="B489" s="1"/>
      <c r="C489" s="1"/>
      <c r="D489" s="1"/>
      <c r="E489" s="1"/>
      <c r="F489" s="1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20.25" customHeight="1">
      <c r="A490" s="1"/>
      <c r="B490" s="1"/>
      <c r="C490" s="1"/>
      <c r="D490" s="1"/>
      <c r="E490" s="1"/>
      <c r="F490" s="1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20.25" customHeight="1">
      <c r="A491" s="1"/>
      <c r="B491" s="1"/>
      <c r="C491" s="1"/>
      <c r="D491" s="1"/>
      <c r="E491" s="1"/>
      <c r="F491" s="1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20.25" customHeight="1">
      <c r="A492" s="1"/>
      <c r="B492" s="1"/>
      <c r="C492" s="1"/>
      <c r="D492" s="1"/>
      <c r="E492" s="1"/>
      <c r="F492" s="1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20.25" customHeight="1">
      <c r="A493" s="1"/>
      <c r="B493" s="1"/>
      <c r="C493" s="1"/>
      <c r="D493" s="1"/>
      <c r="E493" s="1"/>
      <c r="F493" s="1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20.25" customHeight="1">
      <c r="A494" s="1"/>
      <c r="B494" s="1"/>
      <c r="C494" s="1"/>
      <c r="D494" s="1"/>
      <c r="E494" s="1"/>
      <c r="F494" s="1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20.25" customHeight="1">
      <c r="A495" s="1"/>
      <c r="B495" s="1"/>
      <c r="C495" s="1"/>
      <c r="D495" s="1"/>
      <c r="E495" s="1"/>
      <c r="F495" s="1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20.25" customHeight="1">
      <c r="A496" s="1"/>
      <c r="B496" s="1"/>
      <c r="C496" s="1"/>
      <c r="D496" s="1"/>
      <c r="E496" s="1"/>
      <c r="F496" s="1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20.25" customHeight="1">
      <c r="A497" s="1"/>
      <c r="B497" s="1"/>
      <c r="C497" s="1"/>
      <c r="D497" s="1"/>
      <c r="E497" s="1"/>
      <c r="F497" s="1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20.25" customHeight="1">
      <c r="A498" s="1"/>
      <c r="B498" s="1"/>
      <c r="C498" s="1"/>
      <c r="D498" s="1"/>
      <c r="E498" s="1"/>
      <c r="F498" s="1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20.25" customHeight="1">
      <c r="A499" s="1"/>
      <c r="B499" s="1"/>
      <c r="C499" s="1"/>
      <c r="D499" s="1"/>
      <c r="E499" s="1"/>
      <c r="F499" s="1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20.25" customHeight="1">
      <c r="A500" s="1"/>
      <c r="B500" s="1"/>
      <c r="C500" s="1"/>
      <c r="D500" s="1"/>
      <c r="E500" s="1"/>
      <c r="F500" s="1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20.25" customHeight="1">
      <c r="A501" s="1"/>
      <c r="B501" s="1"/>
      <c r="C501" s="1"/>
      <c r="D501" s="1"/>
      <c r="E501" s="1"/>
      <c r="F501" s="1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20.25" customHeight="1">
      <c r="A502" s="1"/>
      <c r="B502" s="1"/>
      <c r="C502" s="1"/>
      <c r="D502" s="1"/>
      <c r="E502" s="1"/>
      <c r="F502" s="1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20.25" customHeight="1">
      <c r="A503" s="1"/>
      <c r="B503" s="1"/>
      <c r="C503" s="1"/>
      <c r="D503" s="1"/>
      <c r="E503" s="1"/>
      <c r="F503" s="1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20.25" customHeight="1">
      <c r="A504" s="1"/>
      <c r="B504" s="1"/>
      <c r="C504" s="1"/>
      <c r="D504" s="1"/>
      <c r="E504" s="1"/>
      <c r="F504" s="1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20.25" customHeight="1">
      <c r="A505" s="1"/>
      <c r="B505" s="1"/>
      <c r="C505" s="1"/>
      <c r="D505" s="1"/>
      <c r="E505" s="1"/>
      <c r="F505" s="1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20.25" customHeight="1">
      <c r="A506" s="1"/>
      <c r="B506" s="1"/>
      <c r="C506" s="1"/>
      <c r="D506" s="1"/>
      <c r="E506" s="1"/>
      <c r="F506" s="1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20.25" customHeight="1">
      <c r="A507" s="1"/>
      <c r="B507" s="1"/>
      <c r="C507" s="1"/>
      <c r="D507" s="1"/>
      <c r="E507" s="1"/>
      <c r="F507" s="1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20.25" customHeight="1">
      <c r="A508" s="1"/>
      <c r="B508" s="1"/>
      <c r="C508" s="1"/>
      <c r="D508" s="1"/>
      <c r="E508" s="1"/>
      <c r="F508" s="1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20.25" customHeight="1">
      <c r="A509" s="1"/>
      <c r="B509" s="1"/>
      <c r="C509" s="1"/>
      <c r="D509" s="1"/>
      <c r="E509" s="1"/>
      <c r="F509" s="1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20.25" customHeight="1">
      <c r="A510" s="1"/>
      <c r="B510" s="1"/>
      <c r="C510" s="1"/>
      <c r="D510" s="1"/>
      <c r="E510" s="1"/>
      <c r="F510" s="1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20.25" customHeight="1">
      <c r="A511" s="1"/>
      <c r="B511" s="1"/>
      <c r="C511" s="1"/>
      <c r="D511" s="1"/>
      <c r="E511" s="1"/>
      <c r="F511" s="1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20.25" customHeight="1">
      <c r="A512" s="1"/>
      <c r="B512" s="1"/>
      <c r="C512" s="1"/>
      <c r="D512" s="1"/>
      <c r="E512" s="1"/>
      <c r="F512" s="1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20.25" customHeight="1">
      <c r="A513" s="1"/>
      <c r="B513" s="1"/>
      <c r="C513" s="1"/>
      <c r="D513" s="1"/>
      <c r="E513" s="1"/>
      <c r="F513" s="1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20.25" customHeight="1">
      <c r="A514" s="1"/>
      <c r="B514" s="1"/>
      <c r="C514" s="1"/>
      <c r="D514" s="1"/>
      <c r="E514" s="1"/>
      <c r="F514" s="1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20.25" customHeight="1">
      <c r="A515" s="1"/>
      <c r="B515" s="1"/>
      <c r="C515" s="1"/>
      <c r="D515" s="1"/>
      <c r="E515" s="1"/>
      <c r="F515" s="1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20.25" customHeight="1">
      <c r="A516" s="1"/>
      <c r="B516" s="1"/>
      <c r="C516" s="1"/>
      <c r="D516" s="1"/>
      <c r="E516" s="1"/>
      <c r="F516" s="1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20.25" customHeight="1">
      <c r="A517" s="1"/>
      <c r="B517" s="1"/>
      <c r="C517" s="1"/>
      <c r="D517" s="1"/>
      <c r="E517" s="1"/>
      <c r="F517" s="1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20.25" customHeight="1">
      <c r="A518" s="1"/>
      <c r="B518" s="1"/>
      <c r="C518" s="1"/>
      <c r="D518" s="1"/>
      <c r="E518" s="1"/>
      <c r="F518" s="1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20.25" customHeight="1">
      <c r="A519" s="1"/>
      <c r="B519" s="1"/>
      <c r="C519" s="1"/>
      <c r="D519" s="1"/>
      <c r="E519" s="1"/>
      <c r="F519" s="1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20.25" customHeight="1">
      <c r="A520" s="1"/>
      <c r="B520" s="1"/>
      <c r="C520" s="1"/>
      <c r="D520" s="1"/>
      <c r="E520" s="1"/>
      <c r="F520" s="1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20.25" customHeight="1">
      <c r="A521" s="1"/>
      <c r="B521" s="1"/>
      <c r="C521" s="1"/>
      <c r="D521" s="1"/>
      <c r="E521" s="1"/>
      <c r="F521" s="1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20.25" customHeight="1">
      <c r="A522" s="1"/>
      <c r="B522" s="1"/>
      <c r="C522" s="1"/>
      <c r="D522" s="1"/>
      <c r="E522" s="1"/>
      <c r="F522" s="1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20.25" customHeight="1">
      <c r="A523" s="1"/>
      <c r="B523" s="1"/>
      <c r="C523" s="1"/>
      <c r="D523" s="1"/>
      <c r="E523" s="1"/>
      <c r="F523" s="1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20.25" customHeight="1">
      <c r="A524" s="1"/>
      <c r="B524" s="1"/>
      <c r="C524" s="1"/>
      <c r="D524" s="1"/>
      <c r="E524" s="1"/>
      <c r="F524" s="1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20.25" customHeight="1">
      <c r="A525" s="1"/>
      <c r="B525" s="1"/>
      <c r="C525" s="1"/>
      <c r="D525" s="1"/>
      <c r="E525" s="1"/>
      <c r="F525" s="1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20.25" customHeight="1">
      <c r="A526" s="1"/>
      <c r="B526" s="1"/>
      <c r="C526" s="1"/>
      <c r="D526" s="1"/>
      <c r="E526" s="1"/>
      <c r="F526" s="1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20.25" customHeight="1">
      <c r="A527" s="1"/>
      <c r="B527" s="1"/>
      <c r="C527" s="1"/>
      <c r="D527" s="1"/>
      <c r="E527" s="1"/>
      <c r="F527" s="1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20.25" customHeight="1">
      <c r="A528" s="1"/>
      <c r="B528" s="1"/>
      <c r="C528" s="1"/>
      <c r="D528" s="1"/>
      <c r="E528" s="1"/>
      <c r="F528" s="1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20.25" customHeight="1">
      <c r="A529" s="1"/>
      <c r="B529" s="1"/>
      <c r="C529" s="1"/>
      <c r="D529" s="1"/>
      <c r="E529" s="1"/>
      <c r="F529" s="1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20.25" customHeight="1">
      <c r="A530" s="1"/>
      <c r="B530" s="1"/>
      <c r="C530" s="1"/>
      <c r="D530" s="1"/>
      <c r="E530" s="1"/>
      <c r="F530" s="1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20.25" customHeight="1">
      <c r="A531" s="1"/>
      <c r="B531" s="1"/>
      <c r="C531" s="1"/>
      <c r="D531" s="1"/>
      <c r="E531" s="1"/>
      <c r="F531" s="1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20.25" customHeight="1">
      <c r="A532" s="1"/>
      <c r="B532" s="1"/>
      <c r="C532" s="1"/>
      <c r="D532" s="1"/>
      <c r="E532" s="1"/>
      <c r="F532" s="1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20.25" customHeight="1">
      <c r="A533" s="1"/>
      <c r="B533" s="1"/>
      <c r="C533" s="1"/>
      <c r="D533" s="1"/>
      <c r="E533" s="1"/>
      <c r="F533" s="1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20.25" customHeight="1">
      <c r="A534" s="1"/>
      <c r="B534" s="1"/>
      <c r="C534" s="1"/>
      <c r="D534" s="1"/>
      <c r="E534" s="1"/>
      <c r="F534" s="1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20.25" customHeight="1">
      <c r="A535" s="1"/>
      <c r="B535" s="1"/>
      <c r="C535" s="1"/>
      <c r="D535" s="1"/>
      <c r="E535" s="1"/>
      <c r="F535" s="1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20.25" customHeight="1">
      <c r="A536" s="1"/>
      <c r="B536" s="1"/>
      <c r="C536" s="1"/>
      <c r="D536" s="1"/>
      <c r="E536" s="1"/>
      <c r="F536" s="1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20.25" customHeight="1">
      <c r="A537" s="1"/>
      <c r="B537" s="1"/>
      <c r="C537" s="1"/>
      <c r="D537" s="1"/>
      <c r="E537" s="1"/>
      <c r="F537" s="1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20.25" customHeight="1">
      <c r="A538" s="1"/>
      <c r="B538" s="1"/>
      <c r="C538" s="1"/>
      <c r="D538" s="1"/>
      <c r="E538" s="1"/>
      <c r="F538" s="1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20.25" customHeight="1">
      <c r="A539" s="1"/>
      <c r="B539" s="1"/>
      <c r="C539" s="1"/>
      <c r="D539" s="1"/>
      <c r="E539" s="1"/>
      <c r="F539" s="1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20.25" customHeight="1">
      <c r="A540" s="1"/>
      <c r="B540" s="1"/>
      <c r="C540" s="1"/>
      <c r="D540" s="1"/>
      <c r="E540" s="1"/>
      <c r="F540" s="1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20.25" customHeight="1">
      <c r="A541" s="1"/>
      <c r="B541" s="1"/>
      <c r="C541" s="1"/>
      <c r="D541" s="1"/>
      <c r="E541" s="1"/>
      <c r="F541" s="1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20.25" customHeight="1">
      <c r="A542" s="1"/>
      <c r="B542" s="1"/>
      <c r="C542" s="1"/>
      <c r="D542" s="1"/>
      <c r="E542" s="1"/>
      <c r="F542" s="1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20.25" customHeight="1">
      <c r="A543" s="1"/>
      <c r="B543" s="1"/>
      <c r="C543" s="1"/>
      <c r="D543" s="1"/>
      <c r="E543" s="1"/>
      <c r="F543" s="1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20.25" customHeight="1">
      <c r="A544" s="1"/>
      <c r="B544" s="1"/>
      <c r="C544" s="1"/>
      <c r="D544" s="1"/>
      <c r="E544" s="1"/>
      <c r="F544" s="1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20.25" customHeight="1">
      <c r="A545" s="1"/>
      <c r="B545" s="1"/>
      <c r="C545" s="1"/>
      <c r="D545" s="1"/>
      <c r="E545" s="1"/>
      <c r="F545" s="1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20.25" customHeight="1">
      <c r="A546" s="1"/>
      <c r="B546" s="1"/>
      <c r="C546" s="1"/>
      <c r="D546" s="1"/>
      <c r="E546" s="1"/>
      <c r="F546" s="1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20.25" customHeight="1">
      <c r="A547" s="1"/>
      <c r="B547" s="1"/>
      <c r="C547" s="1"/>
      <c r="D547" s="1"/>
      <c r="E547" s="1"/>
      <c r="F547" s="1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20.25" customHeight="1">
      <c r="A548" s="1"/>
      <c r="B548" s="1"/>
      <c r="C548" s="1"/>
      <c r="D548" s="1"/>
      <c r="E548" s="1"/>
      <c r="F548" s="1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20.25" customHeight="1">
      <c r="A549" s="1"/>
      <c r="B549" s="1"/>
      <c r="C549" s="1"/>
      <c r="D549" s="1"/>
      <c r="E549" s="1"/>
      <c r="F549" s="1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20.25" customHeight="1">
      <c r="A550" s="1"/>
      <c r="B550" s="1"/>
      <c r="C550" s="1"/>
      <c r="D550" s="1"/>
      <c r="E550" s="1"/>
      <c r="F550" s="1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20.25" customHeight="1">
      <c r="A551" s="1"/>
      <c r="B551" s="1"/>
      <c r="C551" s="1"/>
      <c r="D551" s="1"/>
      <c r="E551" s="1"/>
      <c r="F551" s="1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20.25" customHeight="1">
      <c r="A552" s="1"/>
      <c r="B552" s="1"/>
      <c r="C552" s="1"/>
      <c r="D552" s="1"/>
      <c r="E552" s="1"/>
      <c r="F552" s="1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20.25" customHeight="1">
      <c r="A553" s="1"/>
      <c r="B553" s="1"/>
      <c r="C553" s="1"/>
      <c r="D553" s="1"/>
      <c r="E553" s="1"/>
      <c r="F553" s="1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20.25" customHeight="1">
      <c r="A554" s="1"/>
      <c r="B554" s="1"/>
      <c r="C554" s="1"/>
      <c r="D554" s="1"/>
      <c r="E554" s="1"/>
      <c r="F554" s="1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20.25" customHeight="1">
      <c r="A555" s="1"/>
      <c r="B555" s="1"/>
      <c r="C555" s="1"/>
      <c r="D555" s="1"/>
      <c r="E555" s="1"/>
      <c r="F555" s="1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20.25" customHeight="1">
      <c r="A556" s="1"/>
      <c r="B556" s="1"/>
      <c r="C556" s="1"/>
      <c r="D556" s="1"/>
      <c r="E556" s="1"/>
      <c r="F556" s="1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20.25" customHeight="1">
      <c r="A557" s="1"/>
      <c r="B557" s="1"/>
      <c r="C557" s="1"/>
      <c r="D557" s="1"/>
      <c r="E557" s="1"/>
      <c r="F557" s="1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20.25" customHeight="1">
      <c r="A558" s="1"/>
      <c r="B558" s="1"/>
      <c r="C558" s="1"/>
      <c r="D558" s="1"/>
      <c r="E558" s="1"/>
      <c r="F558" s="1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20.25" customHeight="1">
      <c r="A559" s="1"/>
      <c r="B559" s="1"/>
      <c r="C559" s="1"/>
      <c r="D559" s="1"/>
      <c r="E559" s="1"/>
      <c r="F559" s="1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20.25" customHeight="1">
      <c r="A560" s="1"/>
      <c r="B560" s="1"/>
      <c r="C560" s="1"/>
      <c r="D560" s="1"/>
      <c r="E560" s="1"/>
      <c r="F560" s="1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20.25" customHeight="1">
      <c r="A561" s="1"/>
      <c r="B561" s="1"/>
      <c r="C561" s="1"/>
      <c r="D561" s="1"/>
      <c r="E561" s="1"/>
      <c r="F561" s="1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20.25" customHeight="1">
      <c r="A562" s="1"/>
      <c r="B562" s="1"/>
      <c r="C562" s="1"/>
      <c r="D562" s="1"/>
      <c r="E562" s="1"/>
      <c r="F562" s="1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20.25" customHeight="1">
      <c r="A563" s="1"/>
      <c r="B563" s="1"/>
      <c r="C563" s="1"/>
      <c r="D563" s="1"/>
      <c r="E563" s="1"/>
      <c r="F563" s="1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20.25" customHeight="1">
      <c r="A564" s="1"/>
      <c r="B564" s="1"/>
      <c r="C564" s="1"/>
      <c r="D564" s="1"/>
      <c r="E564" s="1"/>
      <c r="F564" s="1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20.25" customHeight="1">
      <c r="A565" s="1"/>
      <c r="B565" s="1"/>
      <c r="C565" s="1"/>
      <c r="D565" s="1"/>
      <c r="E565" s="1"/>
      <c r="F565" s="1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20.25" customHeight="1">
      <c r="A566" s="1"/>
      <c r="B566" s="1"/>
      <c r="C566" s="1"/>
      <c r="D566" s="1"/>
      <c r="E566" s="1"/>
      <c r="F566" s="1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20.25" customHeight="1">
      <c r="A567" s="1"/>
      <c r="B567" s="1"/>
      <c r="C567" s="1"/>
      <c r="D567" s="1"/>
      <c r="E567" s="1"/>
      <c r="F567" s="1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20.25" customHeight="1">
      <c r="A568" s="1"/>
      <c r="B568" s="1"/>
      <c r="C568" s="1"/>
      <c r="D568" s="1"/>
      <c r="E568" s="1"/>
      <c r="F568" s="1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20.25" customHeight="1">
      <c r="A569" s="1"/>
      <c r="B569" s="1"/>
      <c r="C569" s="1"/>
      <c r="D569" s="1"/>
      <c r="E569" s="1"/>
      <c r="F569" s="1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20.25" customHeight="1">
      <c r="A570" s="1"/>
      <c r="B570" s="1"/>
      <c r="C570" s="1"/>
      <c r="D570" s="1"/>
      <c r="E570" s="1"/>
      <c r="F570" s="1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20.25" customHeight="1">
      <c r="A571" s="1"/>
      <c r="B571" s="1"/>
      <c r="C571" s="1"/>
      <c r="D571" s="1"/>
      <c r="E571" s="1"/>
      <c r="F571" s="1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20.25" customHeight="1">
      <c r="A572" s="1"/>
      <c r="B572" s="1"/>
      <c r="C572" s="1"/>
      <c r="D572" s="1"/>
      <c r="E572" s="1"/>
      <c r="F572" s="1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20.25" customHeight="1">
      <c r="A573" s="1"/>
      <c r="B573" s="1"/>
      <c r="C573" s="1"/>
      <c r="D573" s="1"/>
      <c r="E573" s="1"/>
      <c r="F573" s="1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20.25" customHeight="1">
      <c r="A574" s="1"/>
      <c r="B574" s="1"/>
      <c r="C574" s="1"/>
      <c r="D574" s="1"/>
      <c r="E574" s="1"/>
      <c r="F574" s="1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20.25" customHeight="1">
      <c r="A575" s="1"/>
      <c r="B575" s="1"/>
      <c r="C575" s="1"/>
      <c r="D575" s="1"/>
      <c r="E575" s="1"/>
      <c r="F575" s="1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20.25" customHeight="1">
      <c r="A576" s="1"/>
      <c r="B576" s="1"/>
      <c r="C576" s="1"/>
      <c r="D576" s="1"/>
      <c r="E576" s="1"/>
      <c r="F576" s="1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20.25" customHeight="1">
      <c r="A577" s="1"/>
      <c r="B577" s="1"/>
      <c r="C577" s="1"/>
      <c r="D577" s="1"/>
      <c r="E577" s="1"/>
      <c r="F577" s="1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20.25" customHeight="1">
      <c r="A578" s="1"/>
      <c r="B578" s="1"/>
      <c r="C578" s="1"/>
      <c r="D578" s="1"/>
      <c r="E578" s="1"/>
      <c r="F578" s="1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20.25" customHeight="1">
      <c r="A579" s="1"/>
      <c r="B579" s="1"/>
      <c r="C579" s="1"/>
      <c r="D579" s="1"/>
      <c r="E579" s="1"/>
      <c r="F579" s="1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20.25" customHeight="1">
      <c r="A580" s="1"/>
      <c r="B580" s="1"/>
      <c r="C580" s="1"/>
      <c r="D580" s="1"/>
      <c r="E580" s="1"/>
      <c r="F580" s="1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20.25" customHeight="1">
      <c r="A581" s="1"/>
      <c r="B581" s="1"/>
      <c r="C581" s="1"/>
      <c r="D581" s="1"/>
      <c r="E581" s="1"/>
      <c r="F581" s="1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20.25" customHeight="1">
      <c r="A582" s="1"/>
      <c r="B582" s="1"/>
      <c r="C582" s="1"/>
      <c r="D582" s="1"/>
      <c r="E582" s="1"/>
      <c r="F582" s="1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20.25" customHeight="1">
      <c r="A583" s="1"/>
      <c r="B583" s="1"/>
      <c r="C583" s="1"/>
      <c r="D583" s="1"/>
      <c r="E583" s="1"/>
      <c r="F583" s="1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20.25" customHeight="1">
      <c r="A584" s="1"/>
      <c r="B584" s="1"/>
      <c r="C584" s="1"/>
      <c r="D584" s="1"/>
      <c r="E584" s="1"/>
      <c r="F584" s="1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20.25" customHeight="1">
      <c r="A585" s="1"/>
      <c r="B585" s="1"/>
      <c r="C585" s="1"/>
      <c r="D585" s="1"/>
      <c r="E585" s="1"/>
      <c r="F585" s="1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20.25" customHeight="1">
      <c r="A586" s="1"/>
      <c r="B586" s="1"/>
      <c r="C586" s="1"/>
      <c r="D586" s="1"/>
      <c r="E586" s="1"/>
      <c r="F586" s="1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20.25" customHeight="1">
      <c r="A587" s="1"/>
      <c r="B587" s="1"/>
      <c r="C587" s="1"/>
      <c r="D587" s="1"/>
      <c r="E587" s="1"/>
      <c r="F587" s="1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20.25" customHeight="1">
      <c r="A588" s="1"/>
      <c r="B588" s="1"/>
      <c r="C588" s="1"/>
      <c r="D588" s="1"/>
      <c r="E588" s="1"/>
      <c r="F588" s="1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20.25" customHeight="1">
      <c r="A589" s="1"/>
      <c r="B589" s="1"/>
      <c r="C589" s="1"/>
      <c r="D589" s="1"/>
      <c r="E589" s="1"/>
      <c r="F589" s="1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20.25" customHeight="1">
      <c r="A590" s="1"/>
      <c r="B590" s="1"/>
      <c r="C590" s="1"/>
      <c r="D590" s="1"/>
      <c r="E590" s="1"/>
      <c r="F590" s="1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20.25" customHeight="1">
      <c r="A591" s="1"/>
      <c r="B591" s="1"/>
      <c r="C591" s="1"/>
      <c r="D591" s="1"/>
      <c r="E591" s="1"/>
      <c r="F591" s="1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20.25" customHeight="1">
      <c r="A592" s="1"/>
      <c r="B592" s="1"/>
      <c r="C592" s="1"/>
      <c r="D592" s="1"/>
      <c r="E592" s="1"/>
      <c r="F592" s="1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20.25" customHeight="1">
      <c r="A593" s="1"/>
      <c r="B593" s="1"/>
      <c r="C593" s="1"/>
      <c r="D593" s="1"/>
      <c r="E593" s="1"/>
      <c r="F593" s="1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20.25" customHeight="1">
      <c r="A594" s="1"/>
      <c r="B594" s="1"/>
      <c r="C594" s="1"/>
      <c r="D594" s="1"/>
      <c r="E594" s="1"/>
      <c r="F594" s="1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20.25" customHeight="1">
      <c r="A595" s="1"/>
      <c r="B595" s="1"/>
      <c r="C595" s="1"/>
      <c r="D595" s="1"/>
      <c r="E595" s="1"/>
      <c r="F595" s="1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20.25" customHeight="1">
      <c r="A596" s="1"/>
      <c r="B596" s="1"/>
      <c r="C596" s="1"/>
      <c r="D596" s="1"/>
      <c r="E596" s="1"/>
      <c r="F596" s="1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20.25" customHeight="1">
      <c r="A597" s="1"/>
      <c r="B597" s="1"/>
      <c r="C597" s="1"/>
      <c r="D597" s="1"/>
      <c r="E597" s="1"/>
      <c r="F597" s="1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20.25" customHeight="1">
      <c r="A598" s="1"/>
      <c r="B598" s="1"/>
      <c r="C598" s="1"/>
      <c r="D598" s="1"/>
      <c r="E598" s="1"/>
      <c r="F598" s="1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20.25" customHeight="1">
      <c r="A599" s="1"/>
      <c r="B599" s="1"/>
      <c r="C599" s="1"/>
      <c r="D599" s="1"/>
      <c r="E599" s="1"/>
      <c r="F599" s="1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20.25" customHeight="1">
      <c r="A600" s="1"/>
      <c r="B600" s="1"/>
      <c r="C600" s="1"/>
      <c r="D600" s="1"/>
      <c r="E600" s="1"/>
      <c r="F600" s="1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20.25" customHeight="1">
      <c r="A601" s="1"/>
      <c r="B601" s="1"/>
      <c r="C601" s="1"/>
      <c r="D601" s="1"/>
      <c r="E601" s="1"/>
      <c r="F601" s="1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20.25" customHeight="1">
      <c r="A602" s="1"/>
      <c r="B602" s="1"/>
      <c r="C602" s="1"/>
      <c r="D602" s="1"/>
      <c r="E602" s="1"/>
      <c r="F602" s="1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20.25" customHeight="1">
      <c r="A603" s="1"/>
      <c r="B603" s="1"/>
      <c r="C603" s="1"/>
      <c r="D603" s="1"/>
      <c r="E603" s="1"/>
      <c r="F603" s="1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20.25" customHeight="1">
      <c r="A604" s="1"/>
      <c r="B604" s="1"/>
      <c r="C604" s="1"/>
      <c r="D604" s="1"/>
      <c r="E604" s="1"/>
      <c r="F604" s="1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20.25" customHeight="1">
      <c r="A605" s="1"/>
      <c r="B605" s="1"/>
      <c r="C605" s="1"/>
      <c r="D605" s="1"/>
      <c r="E605" s="1"/>
      <c r="F605" s="1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20.25" customHeight="1">
      <c r="A606" s="1"/>
      <c r="B606" s="1"/>
      <c r="C606" s="1"/>
      <c r="D606" s="1"/>
      <c r="E606" s="1"/>
      <c r="F606" s="1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20.25" customHeight="1">
      <c r="A607" s="1"/>
      <c r="B607" s="1"/>
      <c r="C607" s="1"/>
      <c r="D607" s="1"/>
      <c r="E607" s="1"/>
      <c r="F607" s="1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20.25" customHeight="1">
      <c r="A608" s="1"/>
      <c r="B608" s="1"/>
      <c r="C608" s="1"/>
      <c r="D608" s="1"/>
      <c r="E608" s="1"/>
      <c r="F608" s="1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20.25" customHeight="1">
      <c r="A609" s="1"/>
      <c r="B609" s="1"/>
      <c r="C609" s="1"/>
      <c r="D609" s="1"/>
      <c r="E609" s="1"/>
      <c r="F609" s="1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20.25" customHeight="1">
      <c r="A610" s="1"/>
      <c r="B610" s="1"/>
      <c r="C610" s="1"/>
      <c r="D610" s="1"/>
      <c r="E610" s="1"/>
      <c r="F610" s="1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20.25" customHeight="1">
      <c r="A611" s="1"/>
      <c r="B611" s="1"/>
      <c r="C611" s="1"/>
      <c r="D611" s="1"/>
      <c r="E611" s="1"/>
      <c r="F611" s="1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20.25" customHeight="1">
      <c r="A612" s="1"/>
      <c r="B612" s="1"/>
      <c r="C612" s="1"/>
      <c r="D612" s="1"/>
      <c r="E612" s="1"/>
      <c r="F612" s="1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20.25" customHeight="1">
      <c r="A613" s="1"/>
      <c r="B613" s="1"/>
      <c r="C613" s="1"/>
      <c r="D613" s="1"/>
      <c r="E613" s="1"/>
      <c r="F613" s="1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20.25" customHeight="1">
      <c r="A614" s="1"/>
      <c r="B614" s="1"/>
      <c r="C614" s="1"/>
      <c r="D614" s="1"/>
      <c r="E614" s="1"/>
      <c r="F614" s="1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20.25" customHeight="1">
      <c r="A615" s="1"/>
      <c r="B615" s="1"/>
      <c r="C615" s="1"/>
      <c r="D615" s="1"/>
      <c r="E615" s="1"/>
      <c r="F615" s="1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20.25" customHeight="1">
      <c r="A616" s="1"/>
      <c r="B616" s="1"/>
      <c r="C616" s="1"/>
      <c r="D616" s="1"/>
      <c r="E616" s="1"/>
      <c r="F616" s="1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20.25" customHeight="1">
      <c r="A617" s="1"/>
      <c r="B617" s="1"/>
      <c r="C617" s="1"/>
      <c r="D617" s="1"/>
      <c r="E617" s="1"/>
      <c r="F617" s="1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20.25" customHeight="1">
      <c r="A618" s="1"/>
      <c r="B618" s="1"/>
      <c r="C618" s="1"/>
      <c r="D618" s="1"/>
      <c r="E618" s="1"/>
      <c r="F618" s="1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20.25" customHeight="1">
      <c r="A619" s="1"/>
      <c r="B619" s="1"/>
      <c r="C619" s="1"/>
      <c r="D619" s="1"/>
      <c r="E619" s="1"/>
      <c r="F619" s="1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20.25" customHeight="1">
      <c r="A620" s="1"/>
      <c r="B620" s="1"/>
      <c r="C620" s="1"/>
      <c r="D620" s="1"/>
      <c r="E620" s="1"/>
      <c r="F620" s="1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20.25" customHeight="1">
      <c r="A621" s="1"/>
      <c r="B621" s="1"/>
      <c r="C621" s="1"/>
      <c r="D621" s="1"/>
      <c r="E621" s="1"/>
      <c r="F621" s="1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20.25" customHeight="1">
      <c r="A622" s="1"/>
      <c r="B622" s="1"/>
      <c r="C622" s="1"/>
      <c r="D622" s="1"/>
      <c r="E622" s="1"/>
      <c r="F622" s="1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20.25" customHeight="1">
      <c r="A623" s="1"/>
      <c r="B623" s="1"/>
      <c r="C623" s="1"/>
      <c r="D623" s="1"/>
      <c r="E623" s="1"/>
      <c r="F623" s="1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20.25" customHeight="1">
      <c r="A624" s="1"/>
      <c r="B624" s="1"/>
      <c r="C624" s="1"/>
      <c r="D624" s="1"/>
      <c r="E624" s="1"/>
      <c r="F624" s="1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20.25" customHeight="1">
      <c r="A625" s="1"/>
      <c r="B625" s="1"/>
      <c r="C625" s="1"/>
      <c r="D625" s="1"/>
      <c r="E625" s="1"/>
      <c r="F625" s="1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20.25" customHeight="1">
      <c r="A626" s="1"/>
      <c r="B626" s="1"/>
      <c r="C626" s="1"/>
      <c r="D626" s="1"/>
      <c r="E626" s="1"/>
      <c r="F626" s="1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20.25" customHeight="1">
      <c r="A627" s="1"/>
      <c r="B627" s="1"/>
      <c r="C627" s="1"/>
      <c r="D627" s="1"/>
      <c r="E627" s="1"/>
      <c r="F627" s="1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20.25" customHeight="1">
      <c r="A628" s="1"/>
      <c r="B628" s="1"/>
      <c r="C628" s="1"/>
      <c r="D628" s="1"/>
      <c r="E628" s="1"/>
      <c r="F628" s="1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20.25" customHeight="1">
      <c r="A629" s="1"/>
      <c r="B629" s="1"/>
      <c r="C629" s="1"/>
      <c r="D629" s="1"/>
      <c r="E629" s="1"/>
      <c r="F629" s="1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20.25" customHeight="1">
      <c r="A630" s="1"/>
      <c r="B630" s="1"/>
      <c r="C630" s="1"/>
      <c r="D630" s="1"/>
      <c r="E630" s="1"/>
      <c r="F630" s="1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20.25" customHeight="1">
      <c r="A631" s="1"/>
      <c r="B631" s="1"/>
      <c r="C631" s="1"/>
      <c r="D631" s="1"/>
      <c r="E631" s="1"/>
      <c r="F631" s="1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20.25" customHeight="1">
      <c r="A632" s="1"/>
      <c r="B632" s="1"/>
      <c r="C632" s="1"/>
      <c r="D632" s="1"/>
      <c r="E632" s="1"/>
      <c r="F632" s="1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20.25" customHeight="1">
      <c r="A633" s="1"/>
      <c r="B633" s="1"/>
      <c r="C633" s="1"/>
      <c r="D633" s="1"/>
      <c r="E633" s="1"/>
      <c r="F633" s="1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20.25" customHeight="1">
      <c r="A634" s="1"/>
      <c r="B634" s="1"/>
      <c r="C634" s="1"/>
      <c r="D634" s="1"/>
      <c r="E634" s="1"/>
      <c r="F634" s="1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20.25" customHeight="1">
      <c r="A635" s="1"/>
      <c r="B635" s="1"/>
      <c r="C635" s="1"/>
      <c r="D635" s="1"/>
      <c r="E635" s="1"/>
      <c r="F635" s="1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20.25" customHeight="1">
      <c r="A636" s="1"/>
      <c r="B636" s="1"/>
      <c r="C636" s="1"/>
      <c r="D636" s="1"/>
      <c r="E636" s="1"/>
      <c r="F636" s="1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20.25" customHeight="1">
      <c r="A637" s="1"/>
      <c r="B637" s="1"/>
      <c r="C637" s="1"/>
      <c r="D637" s="1"/>
      <c r="E637" s="1"/>
      <c r="F637" s="1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20.25" customHeight="1">
      <c r="A638" s="1"/>
      <c r="B638" s="1"/>
      <c r="C638" s="1"/>
      <c r="D638" s="1"/>
      <c r="E638" s="1"/>
      <c r="F638" s="1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20.25" customHeight="1">
      <c r="A639" s="1"/>
      <c r="B639" s="1"/>
      <c r="C639" s="1"/>
      <c r="D639" s="1"/>
      <c r="E639" s="1"/>
      <c r="F639" s="1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20.25" customHeight="1">
      <c r="A640" s="1"/>
      <c r="B640" s="1"/>
      <c r="C640" s="1"/>
      <c r="D640" s="1"/>
      <c r="E640" s="1"/>
      <c r="F640" s="1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20.25" customHeight="1">
      <c r="A641" s="1"/>
      <c r="B641" s="1"/>
      <c r="C641" s="1"/>
      <c r="D641" s="1"/>
      <c r="E641" s="1"/>
      <c r="F641" s="1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20.25" customHeight="1">
      <c r="A642" s="1"/>
      <c r="B642" s="1"/>
      <c r="C642" s="1"/>
      <c r="D642" s="1"/>
      <c r="E642" s="1"/>
      <c r="F642" s="1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20.25" customHeight="1">
      <c r="A643" s="1"/>
      <c r="B643" s="1"/>
      <c r="C643" s="1"/>
      <c r="D643" s="1"/>
      <c r="E643" s="1"/>
      <c r="F643" s="1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20.25" customHeight="1">
      <c r="A644" s="1"/>
      <c r="B644" s="1"/>
      <c r="C644" s="1"/>
      <c r="D644" s="1"/>
      <c r="E644" s="1"/>
      <c r="F644" s="1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20.25" customHeight="1">
      <c r="A645" s="1"/>
      <c r="B645" s="1"/>
      <c r="C645" s="1"/>
      <c r="D645" s="1"/>
      <c r="E645" s="1"/>
      <c r="F645" s="1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20.25" customHeight="1">
      <c r="A646" s="1"/>
      <c r="B646" s="1"/>
      <c r="C646" s="1"/>
      <c r="D646" s="1"/>
      <c r="E646" s="1"/>
      <c r="F646" s="1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20.25" customHeight="1">
      <c r="A647" s="1"/>
      <c r="B647" s="1"/>
      <c r="C647" s="1"/>
      <c r="D647" s="1"/>
      <c r="E647" s="1"/>
      <c r="F647" s="1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20.25" customHeight="1">
      <c r="A648" s="1"/>
      <c r="B648" s="1"/>
      <c r="C648" s="1"/>
      <c r="D648" s="1"/>
      <c r="E648" s="1"/>
      <c r="F648" s="1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20.25" customHeight="1">
      <c r="A649" s="1"/>
      <c r="B649" s="1"/>
      <c r="C649" s="1"/>
      <c r="D649" s="1"/>
      <c r="E649" s="1"/>
      <c r="F649" s="1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20.25" customHeight="1">
      <c r="A650" s="1"/>
      <c r="B650" s="1"/>
      <c r="C650" s="1"/>
      <c r="D650" s="1"/>
      <c r="E650" s="1"/>
      <c r="F650" s="1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20.25" customHeight="1">
      <c r="A651" s="1"/>
      <c r="B651" s="1"/>
      <c r="C651" s="1"/>
      <c r="D651" s="1"/>
      <c r="E651" s="1"/>
      <c r="F651" s="1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20.25" customHeight="1">
      <c r="A652" s="1"/>
      <c r="B652" s="1"/>
      <c r="C652" s="1"/>
      <c r="D652" s="1"/>
      <c r="E652" s="1"/>
      <c r="F652" s="1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20.25" customHeight="1">
      <c r="A653" s="1"/>
      <c r="B653" s="1"/>
      <c r="C653" s="1"/>
      <c r="D653" s="1"/>
      <c r="E653" s="1"/>
      <c r="F653" s="1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20.25" customHeight="1">
      <c r="A654" s="1"/>
      <c r="B654" s="1"/>
      <c r="C654" s="1"/>
      <c r="D654" s="1"/>
      <c r="E654" s="1"/>
      <c r="F654" s="1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20.25" customHeight="1">
      <c r="A655" s="1"/>
      <c r="B655" s="1"/>
      <c r="C655" s="1"/>
      <c r="D655" s="1"/>
      <c r="E655" s="1"/>
      <c r="F655" s="1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20.25" customHeight="1">
      <c r="A656" s="1"/>
      <c r="B656" s="1"/>
      <c r="C656" s="1"/>
      <c r="D656" s="1"/>
      <c r="E656" s="1"/>
      <c r="F656" s="1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20.25" customHeight="1">
      <c r="A657" s="1"/>
      <c r="B657" s="1"/>
      <c r="C657" s="1"/>
      <c r="D657" s="1"/>
      <c r="E657" s="1"/>
      <c r="F657" s="1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20.25" customHeight="1">
      <c r="A658" s="1"/>
      <c r="B658" s="1"/>
      <c r="C658" s="1"/>
      <c r="D658" s="1"/>
      <c r="E658" s="1"/>
      <c r="F658" s="1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20.25" customHeight="1">
      <c r="A659" s="1"/>
      <c r="B659" s="1"/>
      <c r="C659" s="1"/>
      <c r="D659" s="1"/>
      <c r="E659" s="1"/>
      <c r="F659" s="1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20.25" customHeight="1">
      <c r="A660" s="1"/>
      <c r="B660" s="1"/>
      <c r="C660" s="1"/>
      <c r="D660" s="1"/>
      <c r="E660" s="1"/>
      <c r="F660" s="1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20.25" customHeight="1">
      <c r="A661" s="1"/>
      <c r="B661" s="1"/>
      <c r="C661" s="1"/>
      <c r="D661" s="1"/>
      <c r="E661" s="1"/>
      <c r="F661" s="1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20.25" customHeight="1">
      <c r="A662" s="1"/>
      <c r="B662" s="1"/>
      <c r="C662" s="1"/>
      <c r="D662" s="1"/>
      <c r="E662" s="1"/>
      <c r="F662" s="1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20.25" customHeight="1">
      <c r="A663" s="1"/>
      <c r="B663" s="1"/>
      <c r="C663" s="1"/>
      <c r="D663" s="1"/>
      <c r="E663" s="1"/>
      <c r="F663" s="1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20.25" customHeight="1">
      <c r="A664" s="1"/>
      <c r="B664" s="1"/>
      <c r="C664" s="1"/>
      <c r="D664" s="1"/>
      <c r="E664" s="1"/>
      <c r="F664" s="1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20.25" customHeight="1">
      <c r="A665" s="1"/>
      <c r="B665" s="1"/>
      <c r="C665" s="1"/>
      <c r="D665" s="1"/>
      <c r="E665" s="1"/>
      <c r="F665" s="1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20.25" customHeight="1">
      <c r="A666" s="1"/>
      <c r="B666" s="1"/>
      <c r="C666" s="1"/>
      <c r="D666" s="1"/>
      <c r="E666" s="1"/>
      <c r="F666" s="1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20.25" customHeight="1">
      <c r="A667" s="1"/>
      <c r="B667" s="1"/>
      <c r="C667" s="1"/>
      <c r="D667" s="1"/>
      <c r="E667" s="1"/>
      <c r="F667" s="1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20.25" customHeight="1">
      <c r="A668" s="1"/>
      <c r="B668" s="1"/>
      <c r="C668" s="1"/>
      <c r="D668" s="1"/>
      <c r="E668" s="1"/>
      <c r="F668" s="1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20.25" customHeight="1">
      <c r="A669" s="1"/>
      <c r="B669" s="1"/>
      <c r="C669" s="1"/>
      <c r="D669" s="1"/>
      <c r="E669" s="1"/>
      <c r="F669" s="1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20.25" customHeight="1">
      <c r="A670" s="1"/>
      <c r="B670" s="1"/>
      <c r="C670" s="1"/>
      <c r="D670" s="1"/>
      <c r="E670" s="1"/>
      <c r="F670" s="1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20.25" customHeight="1">
      <c r="A671" s="1"/>
      <c r="B671" s="1"/>
      <c r="C671" s="1"/>
      <c r="D671" s="1"/>
      <c r="E671" s="1"/>
      <c r="F671" s="1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20.25" customHeight="1">
      <c r="A672" s="1"/>
      <c r="B672" s="1"/>
      <c r="C672" s="1"/>
      <c r="D672" s="1"/>
      <c r="E672" s="1"/>
      <c r="F672" s="1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20.25" customHeight="1">
      <c r="A673" s="1"/>
      <c r="B673" s="1"/>
      <c r="C673" s="1"/>
      <c r="D673" s="1"/>
      <c r="E673" s="1"/>
      <c r="F673" s="1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20.25" customHeight="1">
      <c r="A674" s="1"/>
      <c r="B674" s="1"/>
      <c r="C674" s="1"/>
      <c r="D674" s="1"/>
      <c r="E674" s="1"/>
      <c r="F674" s="1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20.25" customHeight="1">
      <c r="A675" s="1"/>
      <c r="B675" s="1"/>
      <c r="C675" s="1"/>
      <c r="D675" s="1"/>
      <c r="E675" s="1"/>
      <c r="F675" s="1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20.25" customHeight="1">
      <c r="A676" s="1"/>
      <c r="B676" s="1"/>
      <c r="C676" s="1"/>
      <c r="D676" s="1"/>
      <c r="E676" s="1"/>
      <c r="F676" s="1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20.25" customHeight="1">
      <c r="A677" s="1"/>
      <c r="B677" s="1"/>
      <c r="C677" s="1"/>
      <c r="D677" s="1"/>
      <c r="E677" s="1"/>
      <c r="F677" s="1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20.25" customHeight="1">
      <c r="A678" s="1"/>
      <c r="B678" s="1"/>
      <c r="C678" s="1"/>
      <c r="D678" s="1"/>
      <c r="E678" s="1"/>
      <c r="F678" s="1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20.25" customHeight="1">
      <c r="A679" s="1"/>
      <c r="B679" s="1"/>
      <c r="C679" s="1"/>
      <c r="D679" s="1"/>
      <c r="E679" s="1"/>
      <c r="F679" s="1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20.25" customHeight="1">
      <c r="A680" s="1"/>
      <c r="B680" s="1"/>
      <c r="C680" s="1"/>
      <c r="D680" s="1"/>
      <c r="E680" s="1"/>
      <c r="F680" s="1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20.25" customHeight="1">
      <c r="A681" s="1"/>
      <c r="B681" s="1"/>
      <c r="C681" s="1"/>
      <c r="D681" s="1"/>
      <c r="E681" s="1"/>
      <c r="F681" s="1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20.25" customHeight="1">
      <c r="A682" s="1"/>
      <c r="B682" s="1"/>
      <c r="C682" s="1"/>
      <c r="D682" s="1"/>
      <c r="E682" s="1"/>
      <c r="F682" s="1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20.25" customHeight="1">
      <c r="A683" s="1"/>
      <c r="B683" s="1"/>
      <c r="C683" s="1"/>
      <c r="D683" s="1"/>
      <c r="E683" s="1"/>
      <c r="F683" s="1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20.25" customHeight="1">
      <c r="A684" s="1"/>
      <c r="B684" s="1"/>
      <c r="C684" s="1"/>
      <c r="D684" s="1"/>
      <c r="E684" s="1"/>
      <c r="F684" s="1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20.25" customHeight="1">
      <c r="A685" s="1"/>
      <c r="B685" s="1"/>
      <c r="C685" s="1"/>
      <c r="D685" s="1"/>
      <c r="E685" s="1"/>
      <c r="F685" s="1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20.25" customHeight="1">
      <c r="A686" s="1"/>
      <c r="B686" s="1"/>
      <c r="C686" s="1"/>
      <c r="D686" s="1"/>
      <c r="E686" s="1"/>
      <c r="F686" s="1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20.25" customHeight="1">
      <c r="A687" s="1"/>
      <c r="B687" s="1"/>
      <c r="C687" s="1"/>
      <c r="D687" s="1"/>
      <c r="E687" s="1"/>
      <c r="F687" s="1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20.25" customHeight="1">
      <c r="A688" s="1"/>
      <c r="B688" s="1"/>
      <c r="C688" s="1"/>
      <c r="D688" s="1"/>
      <c r="E688" s="1"/>
      <c r="F688" s="1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20.25" customHeight="1">
      <c r="A689" s="1"/>
      <c r="B689" s="1"/>
      <c r="C689" s="1"/>
      <c r="D689" s="1"/>
      <c r="E689" s="1"/>
      <c r="F689" s="1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20.25" customHeight="1">
      <c r="A690" s="1"/>
      <c r="B690" s="1"/>
      <c r="C690" s="1"/>
      <c r="D690" s="1"/>
      <c r="E690" s="1"/>
      <c r="F690" s="1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20.25" customHeight="1">
      <c r="A691" s="1"/>
      <c r="B691" s="1"/>
      <c r="C691" s="1"/>
      <c r="D691" s="1"/>
      <c r="E691" s="1"/>
      <c r="F691" s="1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20.25" customHeight="1">
      <c r="A692" s="1"/>
      <c r="B692" s="1"/>
      <c r="C692" s="1"/>
      <c r="D692" s="1"/>
      <c r="E692" s="1"/>
      <c r="F692" s="1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20.25" customHeight="1">
      <c r="A693" s="1"/>
      <c r="B693" s="1"/>
      <c r="C693" s="1"/>
      <c r="D693" s="1"/>
      <c r="E693" s="1"/>
      <c r="F693" s="1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20.25" customHeight="1">
      <c r="A694" s="1"/>
      <c r="B694" s="1"/>
      <c r="C694" s="1"/>
      <c r="D694" s="1"/>
      <c r="E694" s="1"/>
      <c r="F694" s="1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20.25" customHeight="1">
      <c r="A695" s="1"/>
      <c r="B695" s="1"/>
      <c r="C695" s="1"/>
      <c r="D695" s="1"/>
      <c r="E695" s="1"/>
      <c r="F695" s="1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20.25" customHeight="1">
      <c r="A696" s="1"/>
      <c r="B696" s="1"/>
      <c r="C696" s="1"/>
      <c r="D696" s="1"/>
      <c r="E696" s="1"/>
      <c r="F696" s="1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20.25" customHeight="1">
      <c r="A697" s="1"/>
      <c r="B697" s="1"/>
      <c r="C697" s="1"/>
      <c r="D697" s="1"/>
      <c r="E697" s="1"/>
      <c r="F697" s="1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20.25" customHeight="1">
      <c r="A698" s="1"/>
      <c r="B698" s="1"/>
      <c r="C698" s="1"/>
      <c r="D698" s="1"/>
      <c r="E698" s="1"/>
      <c r="F698" s="1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20.25" customHeight="1">
      <c r="A699" s="1"/>
      <c r="B699" s="1"/>
      <c r="C699" s="1"/>
      <c r="D699" s="1"/>
      <c r="E699" s="1"/>
      <c r="F699" s="1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20.25" customHeight="1">
      <c r="A700" s="1"/>
      <c r="B700" s="1"/>
      <c r="C700" s="1"/>
      <c r="D700" s="1"/>
      <c r="E700" s="1"/>
      <c r="F700" s="1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20.25" customHeight="1">
      <c r="A701" s="1"/>
      <c r="B701" s="1"/>
      <c r="C701" s="1"/>
      <c r="D701" s="1"/>
      <c r="E701" s="1"/>
      <c r="F701" s="1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20.25" customHeight="1">
      <c r="A702" s="1"/>
      <c r="B702" s="1"/>
      <c r="C702" s="1"/>
      <c r="D702" s="1"/>
      <c r="E702" s="1"/>
      <c r="F702" s="1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20.25" customHeight="1">
      <c r="A703" s="1"/>
      <c r="B703" s="1"/>
      <c r="C703" s="1"/>
      <c r="D703" s="1"/>
      <c r="E703" s="1"/>
      <c r="F703" s="1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20.25" customHeight="1">
      <c r="A704" s="1"/>
      <c r="B704" s="1"/>
      <c r="C704" s="1"/>
      <c r="D704" s="1"/>
      <c r="E704" s="1"/>
      <c r="F704" s="1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20.25" customHeight="1">
      <c r="A705" s="1"/>
      <c r="B705" s="1"/>
      <c r="C705" s="1"/>
      <c r="D705" s="1"/>
      <c r="E705" s="1"/>
      <c r="F705" s="1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20.25" customHeight="1">
      <c r="A706" s="1"/>
      <c r="B706" s="1"/>
      <c r="C706" s="1"/>
      <c r="D706" s="1"/>
      <c r="E706" s="1"/>
      <c r="F706" s="1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20.25" customHeight="1">
      <c r="A707" s="1"/>
      <c r="B707" s="1"/>
      <c r="C707" s="1"/>
      <c r="D707" s="1"/>
      <c r="E707" s="1"/>
      <c r="F707" s="1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20.25" customHeight="1">
      <c r="A708" s="1"/>
      <c r="B708" s="1"/>
      <c r="C708" s="1"/>
      <c r="D708" s="1"/>
      <c r="E708" s="1"/>
      <c r="F708" s="1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20.25" customHeight="1">
      <c r="A709" s="1"/>
      <c r="B709" s="1"/>
      <c r="C709" s="1"/>
      <c r="D709" s="1"/>
      <c r="E709" s="1"/>
      <c r="F709" s="1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20.25" customHeight="1">
      <c r="A710" s="1"/>
      <c r="B710" s="1"/>
      <c r="C710" s="1"/>
      <c r="D710" s="1"/>
      <c r="E710" s="1"/>
      <c r="F710" s="1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20.25" customHeight="1">
      <c r="A711" s="1"/>
      <c r="B711" s="1"/>
      <c r="C711" s="1"/>
      <c r="D711" s="1"/>
      <c r="E711" s="1"/>
      <c r="F711" s="1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20.25" customHeight="1">
      <c r="A712" s="1"/>
      <c r="B712" s="1"/>
      <c r="C712" s="1"/>
      <c r="D712" s="1"/>
      <c r="E712" s="1"/>
      <c r="F712" s="1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20.25" customHeight="1">
      <c r="A713" s="1"/>
      <c r="B713" s="1"/>
      <c r="C713" s="1"/>
      <c r="D713" s="1"/>
      <c r="E713" s="1"/>
      <c r="F713" s="1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20.25" customHeight="1">
      <c r="A714" s="1"/>
      <c r="B714" s="1"/>
      <c r="C714" s="1"/>
      <c r="D714" s="1"/>
      <c r="E714" s="1"/>
      <c r="F714" s="1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20.25" customHeight="1">
      <c r="A715" s="1"/>
      <c r="B715" s="1"/>
      <c r="C715" s="1"/>
      <c r="D715" s="1"/>
      <c r="E715" s="1"/>
      <c r="F715" s="1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20.25" customHeight="1">
      <c r="A716" s="1"/>
      <c r="B716" s="1"/>
      <c r="C716" s="1"/>
      <c r="D716" s="1"/>
      <c r="E716" s="1"/>
      <c r="F716" s="1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20.25" customHeight="1">
      <c r="A717" s="1"/>
      <c r="B717" s="1"/>
      <c r="C717" s="1"/>
      <c r="D717" s="1"/>
      <c r="E717" s="1"/>
      <c r="F717" s="1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20.25" customHeight="1">
      <c r="A718" s="1"/>
      <c r="B718" s="1"/>
      <c r="C718" s="1"/>
      <c r="D718" s="1"/>
      <c r="E718" s="1"/>
      <c r="F718" s="1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20.25" customHeight="1">
      <c r="A719" s="1"/>
      <c r="B719" s="1"/>
      <c r="C719" s="1"/>
      <c r="D719" s="1"/>
      <c r="E719" s="1"/>
      <c r="F719" s="1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20.25" customHeight="1">
      <c r="A720" s="1"/>
      <c r="B720" s="1"/>
      <c r="C720" s="1"/>
      <c r="D720" s="1"/>
      <c r="E720" s="1"/>
      <c r="F720" s="1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20.25" customHeight="1">
      <c r="A721" s="1"/>
      <c r="B721" s="1"/>
      <c r="C721" s="1"/>
      <c r="D721" s="1"/>
      <c r="E721" s="1"/>
      <c r="F721" s="1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20.25" customHeight="1">
      <c r="A722" s="1"/>
      <c r="B722" s="1"/>
      <c r="C722" s="1"/>
      <c r="D722" s="1"/>
      <c r="E722" s="1"/>
      <c r="F722" s="1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20.25" customHeight="1">
      <c r="A723" s="1"/>
      <c r="B723" s="1"/>
      <c r="C723" s="1"/>
      <c r="D723" s="1"/>
      <c r="E723" s="1"/>
      <c r="F723" s="1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20.25" customHeight="1">
      <c r="A724" s="1"/>
      <c r="B724" s="1"/>
      <c r="C724" s="1"/>
      <c r="D724" s="1"/>
      <c r="E724" s="1"/>
      <c r="F724" s="1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20.25" customHeight="1">
      <c r="A725" s="1"/>
      <c r="B725" s="1"/>
      <c r="C725" s="1"/>
      <c r="D725" s="1"/>
      <c r="E725" s="1"/>
      <c r="F725" s="1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20.25" customHeight="1">
      <c r="A726" s="1"/>
      <c r="B726" s="1"/>
      <c r="C726" s="1"/>
      <c r="D726" s="1"/>
      <c r="E726" s="1"/>
      <c r="F726" s="1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20.25" customHeight="1">
      <c r="A727" s="1"/>
      <c r="B727" s="1"/>
      <c r="C727" s="1"/>
      <c r="D727" s="1"/>
      <c r="E727" s="1"/>
      <c r="F727" s="1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20.25" customHeight="1">
      <c r="A728" s="1"/>
      <c r="B728" s="1"/>
      <c r="C728" s="1"/>
      <c r="D728" s="1"/>
      <c r="E728" s="1"/>
      <c r="F728" s="1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20.25" customHeight="1">
      <c r="A729" s="1"/>
      <c r="B729" s="1"/>
      <c r="C729" s="1"/>
      <c r="D729" s="1"/>
      <c r="E729" s="1"/>
      <c r="F729" s="1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20.25" customHeight="1">
      <c r="A730" s="1"/>
      <c r="B730" s="1"/>
      <c r="C730" s="1"/>
      <c r="D730" s="1"/>
      <c r="E730" s="1"/>
      <c r="F730" s="1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20.25" customHeight="1">
      <c r="A731" s="1"/>
      <c r="B731" s="1"/>
      <c r="C731" s="1"/>
      <c r="D731" s="1"/>
      <c r="E731" s="1"/>
      <c r="F731" s="1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20.25" customHeight="1">
      <c r="A732" s="1"/>
      <c r="B732" s="1"/>
      <c r="C732" s="1"/>
      <c r="D732" s="1"/>
      <c r="E732" s="1"/>
      <c r="F732" s="1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20.25" customHeight="1">
      <c r="A733" s="1"/>
      <c r="B733" s="1"/>
      <c r="C733" s="1"/>
      <c r="D733" s="1"/>
      <c r="E733" s="1"/>
      <c r="F733" s="1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20.25" customHeight="1">
      <c r="A734" s="1"/>
      <c r="B734" s="1"/>
      <c r="C734" s="1"/>
      <c r="D734" s="1"/>
      <c r="E734" s="1"/>
      <c r="F734" s="1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20.25" customHeight="1">
      <c r="A735" s="1"/>
      <c r="B735" s="1"/>
      <c r="C735" s="1"/>
      <c r="D735" s="1"/>
      <c r="E735" s="1"/>
      <c r="F735" s="1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20.25" customHeight="1">
      <c r="A736" s="1"/>
      <c r="B736" s="1"/>
      <c r="C736" s="1"/>
      <c r="D736" s="1"/>
      <c r="E736" s="1"/>
      <c r="F736" s="1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20.25" customHeight="1">
      <c r="A737" s="1"/>
      <c r="B737" s="1"/>
      <c r="C737" s="1"/>
      <c r="D737" s="1"/>
      <c r="E737" s="1"/>
      <c r="F737" s="1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20.25" customHeight="1">
      <c r="A738" s="1"/>
      <c r="B738" s="1"/>
      <c r="C738" s="1"/>
      <c r="D738" s="1"/>
      <c r="E738" s="1"/>
      <c r="F738" s="1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20.25" customHeight="1">
      <c r="A739" s="1"/>
      <c r="B739" s="1"/>
      <c r="C739" s="1"/>
      <c r="D739" s="1"/>
      <c r="E739" s="1"/>
      <c r="F739" s="1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20.25" customHeight="1">
      <c r="A740" s="1"/>
      <c r="B740" s="1"/>
      <c r="C740" s="1"/>
      <c r="D740" s="1"/>
      <c r="E740" s="1"/>
      <c r="F740" s="1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20.25" customHeight="1">
      <c r="A741" s="1"/>
      <c r="B741" s="1"/>
      <c r="C741" s="1"/>
      <c r="D741" s="1"/>
      <c r="E741" s="1"/>
      <c r="F741" s="1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20.25" customHeight="1">
      <c r="A742" s="1"/>
      <c r="B742" s="1"/>
      <c r="C742" s="1"/>
      <c r="D742" s="1"/>
      <c r="E742" s="1"/>
      <c r="F742" s="1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20.25" customHeight="1">
      <c r="A743" s="1"/>
      <c r="B743" s="1"/>
      <c r="C743" s="1"/>
      <c r="D743" s="1"/>
      <c r="E743" s="1"/>
      <c r="F743" s="1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20.25" customHeight="1">
      <c r="A744" s="1"/>
      <c r="B744" s="1"/>
      <c r="C744" s="1"/>
      <c r="D744" s="1"/>
      <c r="E744" s="1"/>
      <c r="F744" s="1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20.25" customHeight="1">
      <c r="A745" s="1"/>
      <c r="B745" s="1"/>
      <c r="C745" s="1"/>
      <c r="D745" s="1"/>
      <c r="E745" s="1"/>
      <c r="F745" s="1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20.25" customHeight="1">
      <c r="A746" s="1"/>
      <c r="B746" s="1"/>
      <c r="C746" s="1"/>
      <c r="D746" s="1"/>
      <c r="E746" s="1"/>
      <c r="F746" s="1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20.25" customHeight="1">
      <c r="A747" s="1"/>
      <c r="B747" s="1"/>
      <c r="C747" s="1"/>
      <c r="D747" s="1"/>
      <c r="E747" s="1"/>
      <c r="F747" s="1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20.25" customHeight="1">
      <c r="A748" s="1"/>
      <c r="B748" s="1"/>
      <c r="C748" s="1"/>
      <c r="D748" s="1"/>
      <c r="E748" s="1"/>
      <c r="F748" s="1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20.25" customHeight="1">
      <c r="A749" s="1"/>
      <c r="B749" s="1"/>
      <c r="C749" s="1"/>
      <c r="D749" s="1"/>
      <c r="E749" s="1"/>
      <c r="F749" s="1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20.25" customHeight="1">
      <c r="A750" s="1"/>
      <c r="B750" s="1"/>
      <c r="C750" s="1"/>
      <c r="D750" s="1"/>
      <c r="E750" s="1"/>
      <c r="F750" s="1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20.25" customHeight="1">
      <c r="A751" s="1"/>
      <c r="B751" s="1"/>
      <c r="C751" s="1"/>
      <c r="D751" s="1"/>
      <c r="E751" s="1"/>
      <c r="F751" s="1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20.25" customHeight="1">
      <c r="A752" s="1"/>
      <c r="B752" s="1"/>
      <c r="C752" s="1"/>
      <c r="D752" s="1"/>
      <c r="E752" s="1"/>
      <c r="F752" s="1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20.25" customHeight="1">
      <c r="A753" s="1"/>
      <c r="B753" s="1"/>
      <c r="C753" s="1"/>
      <c r="D753" s="1"/>
      <c r="E753" s="1"/>
      <c r="F753" s="1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20.25" customHeight="1">
      <c r="A754" s="1"/>
      <c r="B754" s="1"/>
      <c r="C754" s="1"/>
      <c r="D754" s="1"/>
      <c r="E754" s="1"/>
      <c r="F754" s="1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20.25" customHeight="1">
      <c r="A755" s="1"/>
      <c r="B755" s="1"/>
      <c r="C755" s="1"/>
      <c r="D755" s="1"/>
      <c r="E755" s="1"/>
      <c r="F755" s="1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20.25" customHeight="1">
      <c r="A756" s="1"/>
      <c r="B756" s="1"/>
      <c r="C756" s="1"/>
      <c r="D756" s="1"/>
      <c r="E756" s="1"/>
      <c r="F756" s="1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20.25" customHeight="1">
      <c r="A757" s="1"/>
      <c r="B757" s="1"/>
      <c r="C757" s="1"/>
      <c r="D757" s="1"/>
      <c r="E757" s="1"/>
      <c r="F757" s="1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20.25" customHeight="1">
      <c r="A758" s="1"/>
      <c r="B758" s="1"/>
      <c r="C758" s="1"/>
      <c r="D758" s="1"/>
      <c r="E758" s="1"/>
      <c r="F758" s="1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20.25" customHeight="1">
      <c r="A759" s="1"/>
      <c r="B759" s="1"/>
      <c r="C759" s="1"/>
      <c r="D759" s="1"/>
      <c r="E759" s="1"/>
      <c r="F759" s="1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20.25" customHeight="1">
      <c r="A760" s="1"/>
      <c r="B760" s="1"/>
      <c r="C760" s="1"/>
      <c r="D760" s="1"/>
      <c r="E760" s="1"/>
      <c r="F760" s="1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20.25" customHeight="1">
      <c r="A761" s="1"/>
      <c r="B761" s="1"/>
      <c r="C761" s="1"/>
      <c r="D761" s="1"/>
      <c r="E761" s="1"/>
      <c r="F761" s="1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20.25" customHeight="1">
      <c r="A762" s="1"/>
      <c r="B762" s="1"/>
      <c r="C762" s="1"/>
      <c r="D762" s="1"/>
      <c r="E762" s="1"/>
      <c r="F762" s="1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20.25" customHeight="1">
      <c r="A763" s="1"/>
      <c r="B763" s="1"/>
      <c r="C763" s="1"/>
      <c r="D763" s="1"/>
      <c r="E763" s="1"/>
      <c r="F763" s="1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20.25" customHeight="1">
      <c r="A764" s="1"/>
      <c r="B764" s="1"/>
      <c r="C764" s="1"/>
      <c r="D764" s="1"/>
      <c r="E764" s="1"/>
      <c r="F764" s="1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20.25" customHeight="1">
      <c r="A765" s="1"/>
      <c r="B765" s="1"/>
      <c r="C765" s="1"/>
      <c r="D765" s="1"/>
      <c r="E765" s="1"/>
      <c r="F765" s="1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20.25" customHeight="1">
      <c r="A766" s="1"/>
      <c r="B766" s="1"/>
      <c r="C766" s="1"/>
      <c r="D766" s="1"/>
      <c r="E766" s="1"/>
      <c r="F766" s="1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20.25" customHeight="1">
      <c r="A767" s="1"/>
      <c r="B767" s="1"/>
      <c r="C767" s="1"/>
      <c r="D767" s="1"/>
      <c r="E767" s="1"/>
      <c r="F767" s="1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20.25" customHeight="1">
      <c r="A768" s="1"/>
      <c r="B768" s="1"/>
      <c r="C768" s="1"/>
      <c r="D768" s="1"/>
      <c r="E768" s="1"/>
      <c r="F768" s="1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20.25" customHeight="1">
      <c r="A769" s="1"/>
      <c r="B769" s="1"/>
      <c r="C769" s="1"/>
      <c r="D769" s="1"/>
      <c r="E769" s="1"/>
      <c r="F769" s="1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20.25" customHeight="1">
      <c r="A770" s="1"/>
      <c r="B770" s="1"/>
      <c r="C770" s="1"/>
      <c r="D770" s="1"/>
      <c r="E770" s="1"/>
      <c r="F770" s="1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20.25" customHeight="1">
      <c r="A771" s="1"/>
      <c r="B771" s="1"/>
      <c r="C771" s="1"/>
      <c r="D771" s="1"/>
      <c r="E771" s="1"/>
      <c r="F771" s="1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20.25" customHeight="1">
      <c r="A772" s="1"/>
      <c r="B772" s="1"/>
      <c r="C772" s="1"/>
      <c r="D772" s="1"/>
      <c r="E772" s="1"/>
      <c r="F772" s="1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20.25" customHeight="1">
      <c r="A773" s="1"/>
      <c r="B773" s="1"/>
      <c r="C773" s="1"/>
      <c r="D773" s="1"/>
      <c r="E773" s="1"/>
      <c r="F773" s="1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20.25" customHeight="1">
      <c r="A774" s="1"/>
      <c r="B774" s="1"/>
      <c r="C774" s="1"/>
      <c r="D774" s="1"/>
      <c r="E774" s="1"/>
      <c r="F774" s="1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20.25" customHeight="1">
      <c r="A775" s="1"/>
      <c r="B775" s="1"/>
      <c r="C775" s="1"/>
      <c r="D775" s="1"/>
      <c r="E775" s="1"/>
      <c r="F775" s="1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20.25" customHeight="1">
      <c r="A776" s="1"/>
      <c r="B776" s="1"/>
      <c r="C776" s="1"/>
      <c r="D776" s="1"/>
      <c r="E776" s="1"/>
      <c r="F776" s="1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20.25" customHeight="1">
      <c r="A777" s="1"/>
      <c r="B777" s="1"/>
      <c r="C777" s="1"/>
      <c r="D777" s="1"/>
      <c r="E777" s="1"/>
      <c r="F777" s="1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20.25" customHeight="1">
      <c r="A778" s="1"/>
      <c r="B778" s="1"/>
      <c r="C778" s="1"/>
      <c r="D778" s="1"/>
      <c r="E778" s="1"/>
      <c r="F778" s="1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20.25" customHeight="1">
      <c r="A779" s="1"/>
      <c r="B779" s="1"/>
      <c r="C779" s="1"/>
      <c r="D779" s="1"/>
      <c r="E779" s="1"/>
      <c r="F779" s="1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20.25" customHeight="1">
      <c r="A780" s="1"/>
      <c r="B780" s="1"/>
      <c r="C780" s="1"/>
      <c r="D780" s="1"/>
      <c r="E780" s="1"/>
      <c r="F780" s="1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20.25" customHeight="1">
      <c r="A781" s="1"/>
      <c r="B781" s="1"/>
      <c r="C781" s="1"/>
      <c r="D781" s="1"/>
      <c r="E781" s="1"/>
      <c r="F781" s="1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20.25" customHeight="1">
      <c r="A782" s="1"/>
      <c r="B782" s="1"/>
      <c r="C782" s="1"/>
      <c r="D782" s="1"/>
      <c r="E782" s="1"/>
      <c r="F782" s="1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20.25" customHeight="1">
      <c r="A783" s="1"/>
      <c r="B783" s="1"/>
      <c r="C783" s="1"/>
      <c r="D783" s="1"/>
      <c r="E783" s="1"/>
      <c r="F783" s="1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20.25" customHeight="1">
      <c r="A784" s="1"/>
      <c r="B784" s="1"/>
      <c r="C784" s="1"/>
      <c r="D784" s="1"/>
      <c r="E784" s="1"/>
      <c r="F784" s="1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20.25" customHeight="1">
      <c r="A785" s="1"/>
      <c r="B785" s="1"/>
      <c r="C785" s="1"/>
      <c r="D785" s="1"/>
      <c r="E785" s="1"/>
      <c r="F785" s="1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20.25" customHeight="1">
      <c r="A786" s="1"/>
      <c r="B786" s="1"/>
      <c r="C786" s="1"/>
      <c r="D786" s="1"/>
      <c r="E786" s="1"/>
      <c r="F786" s="1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20.25" customHeight="1">
      <c r="A787" s="1"/>
      <c r="B787" s="1"/>
      <c r="C787" s="1"/>
      <c r="D787" s="1"/>
      <c r="E787" s="1"/>
      <c r="F787" s="1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20.25" customHeight="1">
      <c r="A788" s="1"/>
      <c r="B788" s="1"/>
      <c r="C788" s="1"/>
      <c r="D788" s="1"/>
      <c r="E788" s="1"/>
      <c r="F788" s="1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20.25" customHeight="1">
      <c r="A789" s="1"/>
      <c r="B789" s="1"/>
      <c r="C789" s="1"/>
      <c r="D789" s="1"/>
      <c r="E789" s="1"/>
      <c r="F789" s="1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20.25" customHeight="1">
      <c r="A790" s="1"/>
      <c r="B790" s="1"/>
      <c r="C790" s="1"/>
      <c r="D790" s="1"/>
      <c r="E790" s="1"/>
      <c r="F790" s="1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20.25" customHeight="1">
      <c r="A791" s="1"/>
      <c r="B791" s="1"/>
      <c r="C791" s="1"/>
      <c r="D791" s="1"/>
      <c r="E791" s="1"/>
      <c r="F791" s="1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20.25" customHeight="1">
      <c r="A792" s="1"/>
      <c r="B792" s="1"/>
      <c r="C792" s="1"/>
      <c r="D792" s="1"/>
      <c r="E792" s="1"/>
      <c r="F792" s="1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20.25" customHeight="1">
      <c r="A793" s="1"/>
      <c r="B793" s="1"/>
      <c r="C793" s="1"/>
      <c r="D793" s="1"/>
      <c r="E793" s="1"/>
      <c r="F793" s="1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20.25" customHeight="1">
      <c r="A794" s="1"/>
      <c r="B794" s="1"/>
      <c r="C794" s="1"/>
      <c r="D794" s="1"/>
      <c r="E794" s="1"/>
      <c r="F794" s="1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20.25" customHeight="1">
      <c r="A795" s="1"/>
      <c r="B795" s="1"/>
      <c r="C795" s="1"/>
      <c r="D795" s="1"/>
      <c r="E795" s="1"/>
      <c r="F795" s="1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20.25" customHeight="1">
      <c r="A796" s="1"/>
      <c r="B796" s="1"/>
      <c r="C796" s="1"/>
      <c r="D796" s="1"/>
      <c r="E796" s="1"/>
      <c r="F796" s="1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20.25" customHeight="1">
      <c r="A797" s="1"/>
      <c r="B797" s="1"/>
      <c r="C797" s="1"/>
      <c r="D797" s="1"/>
      <c r="E797" s="1"/>
      <c r="F797" s="1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20.25" customHeight="1">
      <c r="A798" s="1"/>
      <c r="B798" s="1"/>
      <c r="C798" s="1"/>
      <c r="D798" s="1"/>
      <c r="E798" s="1"/>
      <c r="F798" s="1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20.25" customHeight="1">
      <c r="A799" s="1"/>
      <c r="B799" s="1"/>
      <c r="C799" s="1"/>
      <c r="D799" s="1"/>
      <c r="E799" s="1"/>
      <c r="F799" s="1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20.25" customHeight="1">
      <c r="A800" s="1"/>
      <c r="B800" s="1"/>
      <c r="C800" s="1"/>
      <c r="D800" s="1"/>
      <c r="E800" s="1"/>
      <c r="F800" s="1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20.25" customHeight="1">
      <c r="A801" s="1"/>
      <c r="B801" s="1"/>
      <c r="C801" s="1"/>
      <c r="D801" s="1"/>
      <c r="E801" s="1"/>
      <c r="F801" s="1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20.25" customHeight="1">
      <c r="A802" s="1"/>
      <c r="B802" s="1"/>
      <c r="C802" s="1"/>
      <c r="D802" s="1"/>
      <c r="E802" s="1"/>
      <c r="F802" s="1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20.25" customHeight="1">
      <c r="A803" s="1"/>
      <c r="B803" s="1"/>
      <c r="C803" s="1"/>
      <c r="D803" s="1"/>
      <c r="E803" s="1"/>
      <c r="F803" s="1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20.25" customHeight="1">
      <c r="A804" s="1"/>
      <c r="B804" s="1"/>
      <c r="C804" s="1"/>
      <c r="D804" s="1"/>
      <c r="E804" s="1"/>
      <c r="F804" s="1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20.25" customHeight="1">
      <c r="A805" s="1"/>
      <c r="B805" s="1"/>
      <c r="C805" s="1"/>
      <c r="D805" s="1"/>
      <c r="E805" s="1"/>
      <c r="F805" s="1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20.25" customHeight="1">
      <c r="A806" s="1"/>
      <c r="B806" s="1"/>
      <c r="C806" s="1"/>
      <c r="D806" s="1"/>
      <c r="E806" s="1"/>
      <c r="F806" s="1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20.25" customHeight="1">
      <c r="A807" s="1"/>
      <c r="B807" s="1"/>
      <c r="C807" s="1"/>
      <c r="D807" s="1"/>
      <c r="E807" s="1"/>
      <c r="F807" s="1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20.25" customHeight="1">
      <c r="A808" s="1"/>
      <c r="B808" s="1"/>
      <c r="C808" s="1"/>
      <c r="D808" s="1"/>
      <c r="E808" s="1"/>
      <c r="F808" s="1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20.25" customHeight="1">
      <c r="A809" s="1"/>
      <c r="B809" s="1"/>
      <c r="C809" s="1"/>
      <c r="D809" s="1"/>
      <c r="E809" s="1"/>
      <c r="F809" s="1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20.25" customHeight="1">
      <c r="A810" s="1"/>
      <c r="B810" s="1"/>
      <c r="C810" s="1"/>
      <c r="D810" s="1"/>
      <c r="E810" s="1"/>
      <c r="F810" s="1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20.25" customHeight="1">
      <c r="A811" s="1"/>
      <c r="B811" s="1"/>
      <c r="C811" s="1"/>
      <c r="D811" s="1"/>
      <c r="E811" s="1"/>
      <c r="F811" s="1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20.25" customHeight="1">
      <c r="A812" s="1"/>
      <c r="B812" s="1"/>
      <c r="C812" s="1"/>
      <c r="D812" s="1"/>
      <c r="E812" s="1"/>
      <c r="F812" s="1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20.25" customHeight="1">
      <c r="A813" s="1"/>
      <c r="B813" s="1"/>
      <c r="C813" s="1"/>
      <c r="D813" s="1"/>
      <c r="E813" s="1"/>
      <c r="F813" s="1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20.25" customHeight="1">
      <c r="A814" s="1"/>
      <c r="B814" s="1"/>
      <c r="C814" s="1"/>
      <c r="D814" s="1"/>
      <c r="E814" s="1"/>
      <c r="F814" s="1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20.25" customHeight="1">
      <c r="A815" s="1"/>
      <c r="B815" s="1"/>
      <c r="C815" s="1"/>
      <c r="D815" s="1"/>
      <c r="E815" s="1"/>
      <c r="F815" s="1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20.25" customHeight="1">
      <c r="A816" s="1"/>
      <c r="B816" s="1"/>
      <c r="C816" s="1"/>
      <c r="D816" s="1"/>
      <c r="E816" s="1"/>
      <c r="F816" s="1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20.25" customHeight="1">
      <c r="A817" s="1"/>
      <c r="B817" s="1"/>
      <c r="C817" s="1"/>
      <c r="D817" s="1"/>
      <c r="E817" s="1"/>
      <c r="F817" s="1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20.25" customHeight="1">
      <c r="A818" s="1"/>
      <c r="B818" s="1"/>
      <c r="C818" s="1"/>
      <c r="D818" s="1"/>
      <c r="E818" s="1"/>
      <c r="F818" s="1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20.25" customHeight="1">
      <c r="A819" s="1"/>
      <c r="B819" s="1"/>
      <c r="C819" s="1"/>
      <c r="D819" s="1"/>
      <c r="E819" s="1"/>
      <c r="F819" s="1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20.25" customHeight="1">
      <c r="A820" s="1"/>
      <c r="B820" s="1"/>
      <c r="C820" s="1"/>
      <c r="D820" s="1"/>
      <c r="E820" s="1"/>
      <c r="F820" s="1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20.25" customHeight="1">
      <c r="A821" s="1"/>
      <c r="B821" s="1"/>
      <c r="C821" s="1"/>
      <c r="D821" s="1"/>
      <c r="E821" s="1"/>
      <c r="F821" s="1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20.25" customHeight="1">
      <c r="A822" s="1"/>
      <c r="B822" s="1"/>
      <c r="C822" s="1"/>
      <c r="D822" s="1"/>
      <c r="E822" s="1"/>
      <c r="F822" s="1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20.25" customHeight="1">
      <c r="A823" s="1"/>
      <c r="B823" s="1"/>
      <c r="C823" s="1"/>
      <c r="D823" s="1"/>
      <c r="E823" s="1"/>
      <c r="F823" s="1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20.25" customHeight="1">
      <c r="A824" s="1"/>
      <c r="B824" s="1"/>
      <c r="C824" s="1"/>
      <c r="D824" s="1"/>
      <c r="E824" s="1"/>
      <c r="F824" s="1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20.25" customHeight="1">
      <c r="A825" s="1"/>
      <c r="B825" s="1"/>
      <c r="C825" s="1"/>
      <c r="D825" s="1"/>
      <c r="E825" s="1"/>
      <c r="F825" s="1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20.25" customHeight="1">
      <c r="A826" s="1"/>
      <c r="B826" s="1"/>
      <c r="C826" s="1"/>
      <c r="D826" s="1"/>
      <c r="E826" s="1"/>
      <c r="F826" s="1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20.25" customHeight="1">
      <c r="A827" s="1"/>
      <c r="B827" s="1"/>
      <c r="C827" s="1"/>
      <c r="D827" s="1"/>
      <c r="E827" s="1"/>
      <c r="F827" s="1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20.25" customHeight="1">
      <c r="A828" s="1"/>
      <c r="B828" s="1"/>
      <c r="C828" s="1"/>
      <c r="D828" s="1"/>
      <c r="E828" s="1"/>
      <c r="F828" s="1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20.25" customHeight="1">
      <c r="A829" s="1"/>
      <c r="B829" s="1"/>
      <c r="C829" s="1"/>
      <c r="D829" s="1"/>
      <c r="E829" s="1"/>
      <c r="F829" s="1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20.25" customHeight="1">
      <c r="A830" s="1"/>
      <c r="B830" s="1"/>
      <c r="C830" s="1"/>
      <c r="D830" s="1"/>
      <c r="E830" s="1"/>
      <c r="F830" s="1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20.25" customHeight="1">
      <c r="A831" s="1"/>
      <c r="B831" s="1"/>
      <c r="C831" s="1"/>
      <c r="D831" s="1"/>
      <c r="E831" s="1"/>
      <c r="F831" s="1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20.25" customHeight="1">
      <c r="A832" s="1"/>
      <c r="B832" s="1"/>
      <c r="C832" s="1"/>
      <c r="D832" s="1"/>
      <c r="E832" s="1"/>
      <c r="F832" s="1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20.25" customHeight="1">
      <c r="A833" s="1"/>
      <c r="B833" s="1"/>
      <c r="C833" s="1"/>
      <c r="D833" s="1"/>
      <c r="E833" s="1"/>
      <c r="F833" s="1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20.25" customHeight="1">
      <c r="A834" s="1"/>
      <c r="B834" s="1"/>
      <c r="C834" s="1"/>
      <c r="D834" s="1"/>
      <c r="E834" s="1"/>
      <c r="F834" s="1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20.25" customHeight="1">
      <c r="A835" s="1"/>
      <c r="B835" s="1"/>
      <c r="C835" s="1"/>
      <c r="D835" s="1"/>
      <c r="E835" s="1"/>
      <c r="F835" s="1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20.25" customHeight="1">
      <c r="A836" s="1"/>
      <c r="B836" s="1"/>
      <c r="C836" s="1"/>
      <c r="D836" s="1"/>
      <c r="E836" s="1"/>
      <c r="F836" s="1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20.25" customHeight="1">
      <c r="A837" s="1"/>
      <c r="B837" s="1"/>
      <c r="C837" s="1"/>
      <c r="D837" s="1"/>
      <c r="E837" s="1"/>
      <c r="F837" s="1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20.25" customHeight="1">
      <c r="A838" s="1"/>
      <c r="B838" s="1"/>
      <c r="C838" s="1"/>
      <c r="D838" s="1"/>
      <c r="E838" s="1"/>
      <c r="F838" s="1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20.25" customHeight="1">
      <c r="A839" s="1"/>
      <c r="B839" s="1"/>
      <c r="C839" s="1"/>
      <c r="D839" s="1"/>
      <c r="E839" s="1"/>
      <c r="F839" s="1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20.25" customHeight="1">
      <c r="A840" s="1"/>
      <c r="B840" s="1"/>
      <c r="C840" s="1"/>
      <c r="D840" s="1"/>
      <c r="E840" s="1"/>
      <c r="F840" s="1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20.25" customHeight="1">
      <c r="A841" s="1"/>
      <c r="B841" s="1"/>
      <c r="C841" s="1"/>
      <c r="D841" s="1"/>
      <c r="E841" s="1"/>
      <c r="F841" s="1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20.25" customHeight="1">
      <c r="A842" s="1"/>
      <c r="B842" s="1"/>
      <c r="C842" s="1"/>
      <c r="D842" s="1"/>
      <c r="E842" s="1"/>
      <c r="F842" s="1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20.25" customHeight="1">
      <c r="A843" s="1"/>
      <c r="B843" s="1"/>
      <c r="C843" s="1"/>
      <c r="D843" s="1"/>
      <c r="E843" s="1"/>
      <c r="F843" s="1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20.25" customHeight="1">
      <c r="A844" s="1"/>
      <c r="B844" s="1"/>
      <c r="C844" s="1"/>
      <c r="D844" s="1"/>
      <c r="E844" s="1"/>
      <c r="F844" s="1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20.25" customHeight="1">
      <c r="A845" s="1"/>
      <c r="B845" s="1"/>
      <c r="C845" s="1"/>
      <c r="D845" s="1"/>
      <c r="E845" s="1"/>
      <c r="F845" s="1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20.25" customHeight="1">
      <c r="A846" s="1"/>
      <c r="B846" s="1"/>
      <c r="C846" s="1"/>
      <c r="D846" s="1"/>
      <c r="E846" s="1"/>
      <c r="F846" s="1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20.25" customHeight="1">
      <c r="A847" s="1"/>
      <c r="B847" s="1"/>
      <c r="C847" s="1"/>
      <c r="D847" s="1"/>
      <c r="E847" s="1"/>
      <c r="F847" s="1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20.25" customHeight="1">
      <c r="A848" s="1"/>
      <c r="B848" s="1"/>
      <c r="C848" s="1"/>
      <c r="D848" s="1"/>
      <c r="E848" s="1"/>
      <c r="F848" s="1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20.25" customHeight="1">
      <c r="A849" s="1"/>
      <c r="B849" s="1"/>
      <c r="C849" s="1"/>
      <c r="D849" s="1"/>
      <c r="E849" s="1"/>
      <c r="F849" s="1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20.25" customHeight="1">
      <c r="A850" s="1"/>
      <c r="B850" s="1"/>
      <c r="C850" s="1"/>
      <c r="D850" s="1"/>
      <c r="E850" s="1"/>
      <c r="F850" s="1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20.25" customHeight="1">
      <c r="A851" s="1"/>
      <c r="B851" s="1"/>
      <c r="C851" s="1"/>
      <c r="D851" s="1"/>
      <c r="E851" s="1"/>
      <c r="F851" s="1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20.25" customHeight="1">
      <c r="A852" s="1"/>
      <c r="B852" s="1"/>
      <c r="C852" s="1"/>
      <c r="D852" s="1"/>
      <c r="E852" s="1"/>
      <c r="F852" s="1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20.25" customHeight="1">
      <c r="A853" s="1"/>
      <c r="B853" s="1"/>
      <c r="C853" s="1"/>
      <c r="D853" s="1"/>
      <c r="E853" s="1"/>
      <c r="F853" s="1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20.25" customHeight="1">
      <c r="A854" s="1"/>
      <c r="B854" s="1"/>
      <c r="C854" s="1"/>
      <c r="D854" s="1"/>
      <c r="E854" s="1"/>
      <c r="F854" s="1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20.25" customHeight="1">
      <c r="A855" s="1"/>
      <c r="B855" s="1"/>
      <c r="C855" s="1"/>
      <c r="D855" s="1"/>
      <c r="E855" s="1"/>
      <c r="F855" s="1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20.25" customHeight="1">
      <c r="A856" s="1"/>
      <c r="B856" s="1"/>
      <c r="C856" s="1"/>
      <c r="D856" s="1"/>
      <c r="E856" s="1"/>
      <c r="F856" s="1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20.25" customHeight="1">
      <c r="A857" s="1"/>
      <c r="B857" s="1"/>
      <c r="C857" s="1"/>
      <c r="D857" s="1"/>
      <c r="E857" s="1"/>
      <c r="F857" s="1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20.25" customHeight="1">
      <c r="A858" s="1"/>
      <c r="B858" s="1"/>
      <c r="C858" s="1"/>
      <c r="D858" s="1"/>
      <c r="E858" s="1"/>
      <c r="F858" s="1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20.25" customHeight="1">
      <c r="A859" s="1"/>
      <c r="B859" s="1"/>
      <c r="C859" s="1"/>
      <c r="D859" s="1"/>
      <c r="E859" s="1"/>
      <c r="F859" s="1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20.25" customHeight="1">
      <c r="A860" s="1"/>
      <c r="B860" s="1"/>
      <c r="C860" s="1"/>
      <c r="D860" s="1"/>
      <c r="E860" s="1"/>
      <c r="F860" s="1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20.25" customHeight="1">
      <c r="A861" s="1"/>
      <c r="B861" s="1"/>
      <c r="C861" s="1"/>
      <c r="D861" s="1"/>
      <c r="E861" s="1"/>
      <c r="F861" s="1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20.25" customHeight="1">
      <c r="A862" s="1"/>
      <c r="B862" s="1"/>
      <c r="C862" s="1"/>
      <c r="D862" s="1"/>
      <c r="E862" s="1"/>
      <c r="F862" s="1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20.25" customHeight="1">
      <c r="A863" s="1"/>
      <c r="B863" s="1"/>
      <c r="C863" s="1"/>
      <c r="D863" s="1"/>
      <c r="E863" s="1"/>
      <c r="F863" s="1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20.25" customHeight="1">
      <c r="A864" s="1"/>
      <c r="B864" s="1"/>
      <c r="C864" s="1"/>
      <c r="D864" s="1"/>
      <c r="E864" s="1"/>
      <c r="F864" s="1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20.25" customHeight="1">
      <c r="A865" s="1"/>
      <c r="B865" s="1"/>
      <c r="C865" s="1"/>
      <c r="D865" s="1"/>
      <c r="E865" s="1"/>
      <c r="F865" s="1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20.25" customHeight="1">
      <c r="A866" s="1"/>
      <c r="B866" s="1"/>
      <c r="C866" s="1"/>
      <c r="D866" s="1"/>
      <c r="E866" s="1"/>
      <c r="F866" s="1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20.25" customHeight="1">
      <c r="A867" s="1"/>
      <c r="B867" s="1"/>
      <c r="C867" s="1"/>
      <c r="D867" s="1"/>
      <c r="E867" s="1"/>
      <c r="F867" s="1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20.25" customHeight="1">
      <c r="A868" s="1"/>
      <c r="B868" s="1"/>
      <c r="C868" s="1"/>
      <c r="D868" s="1"/>
      <c r="E868" s="1"/>
      <c r="F868" s="1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20.25" customHeight="1">
      <c r="A869" s="1"/>
      <c r="B869" s="1"/>
      <c r="C869" s="1"/>
      <c r="D869" s="1"/>
      <c r="E869" s="1"/>
      <c r="F869" s="1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20.25" customHeight="1">
      <c r="A870" s="1"/>
      <c r="B870" s="1"/>
      <c r="C870" s="1"/>
      <c r="D870" s="1"/>
      <c r="E870" s="1"/>
      <c r="F870" s="1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20.25" customHeight="1">
      <c r="A871" s="1"/>
      <c r="B871" s="1"/>
      <c r="C871" s="1"/>
      <c r="D871" s="1"/>
      <c r="E871" s="1"/>
      <c r="F871" s="1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20.25" customHeight="1">
      <c r="A872" s="1"/>
      <c r="B872" s="1"/>
      <c r="C872" s="1"/>
      <c r="D872" s="1"/>
      <c r="E872" s="1"/>
      <c r="F872" s="1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20.25" customHeight="1">
      <c r="A873" s="1"/>
      <c r="B873" s="1"/>
      <c r="C873" s="1"/>
      <c r="D873" s="1"/>
      <c r="E873" s="1"/>
      <c r="F873" s="1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20.25" customHeight="1">
      <c r="A874" s="1"/>
      <c r="B874" s="1"/>
      <c r="C874" s="1"/>
      <c r="D874" s="1"/>
      <c r="E874" s="1"/>
      <c r="F874" s="1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20.25" customHeight="1">
      <c r="A875" s="1"/>
      <c r="B875" s="1"/>
      <c r="C875" s="1"/>
      <c r="D875" s="1"/>
      <c r="E875" s="1"/>
      <c r="F875" s="1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20.25" customHeight="1">
      <c r="A876" s="1"/>
      <c r="B876" s="1"/>
      <c r="C876" s="1"/>
      <c r="D876" s="1"/>
      <c r="E876" s="1"/>
      <c r="F876" s="1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20.25" customHeight="1">
      <c r="A877" s="1"/>
      <c r="B877" s="1"/>
      <c r="C877" s="1"/>
      <c r="D877" s="1"/>
      <c r="E877" s="1"/>
      <c r="F877" s="1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20.25" customHeight="1">
      <c r="A878" s="1"/>
      <c r="B878" s="1"/>
      <c r="C878" s="1"/>
      <c r="D878" s="1"/>
      <c r="E878" s="1"/>
      <c r="F878" s="1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20.25" customHeight="1">
      <c r="A879" s="1"/>
      <c r="B879" s="1"/>
      <c r="C879" s="1"/>
      <c r="D879" s="1"/>
      <c r="E879" s="1"/>
      <c r="F879" s="1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20.25" customHeight="1">
      <c r="A880" s="1"/>
      <c r="B880" s="1"/>
      <c r="C880" s="1"/>
      <c r="D880" s="1"/>
      <c r="E880" s="1"/>
      <c r="F880" s="1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20.25" customHeight="1">
      <c r="A881" s="1"/>
      <c r="B881" s="1"/>
      <c r="C881" s="1"/>
      <c r="D881" s="1"/>
      <c r="E881" s="1"/>
      <c r="F881" s="1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20.25" customHeight="1">
      <c r="A882" s="1"/>
      <c r="B882" s="1"/>
      <c r="C882" s="1"/>
      <c r="D882" s="1"/>
      <c r="E882" s="1"/>
      <c r="F882" s="1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20.25" customHeight="1">
      <c r="A883" s="1"/>
      <c r="B883" s="1"/>
      <c r="C883" s="1"/>
      <c r="D883" s="1"/>
      <c r="E883" s="1"/>
      <c r="F883" s="1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20.25" customHeight="1">
      <c r="A884" s="1"/>
      <c r="B884" s="1"/>
      <c r="C884" s="1"/>
      <c r="D884" s="1"/>
      <c r="E884" s="1"/>
      <c r="F884" s="1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20.25" customHeight="1">
      <c r="A885" s="1"/>
      <c r="B885" s="1"/>
      <c r="C885" s="1"/>
      <c r="D885" s="1"/>
      <c r="E885" s="1"/>
      <c r="F885" s="1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20.25" customHeight="1">
      <c r="A886" s="1"/>
      <c r="B886" s="1"/>
      <c r="C886" s="1"/>
      <c r="D886" s="1"/>
      <c r="E886" s="1"/>
      <c r="F886" s="1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20.25" customHeight="1">
      <c r="A887" s="1"/>
      <c r="B887" s="1"/>
      <c r="C887" s="1"/>
      <c r="D887" s="1"/>
      <c r="E887" s="1"/>
      <c r="F887" s="1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20.25" customHeight="1">
      <c r="A888" s="1"/>
      <c r="B888" s="1"/>
      <c r="C888" s="1"/>
      <c r="D888" s="1"/>
      <c r="E888" s="1"/>
      <c r="F888" s="1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20.25" customHeight="1">
      <c r="A889" s="1"/>
      <c r="B889" s="1"/>
      <c r="C889" s="1"/>
      <c r="D889" s="1"/>
      <c r="E889" s="1"/>
      <c r="F889" s="1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20.25" customHeight="1">
      <c r="A890" s="1"/>
      <c r="B890" s="1"/>
      <c r="C890" s="1"/>
      <c r="D890" s="1"/>
      <c r="E890" s="1"/>
      <c r="F890" s="1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20.25" customHeight="1">
      <c r="A891" s="1"/>
      <c r="B891" s="1"/>
      <c r="C891" s="1"/>
      <c r="D891" s="1"/>
      <c r="E891" s="1"/>
      <c r="F891" s="1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20.25" customHeight="1">
      <c r="A892" s="1"/>
      <c r="B892" s="1"/>
      <c r="C892" s="1"/>
      <c r="D892" s="1"/>
      <c r="E892" s="1"/>
      <c r="F892" s="1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20.25" customHeight="1">
      <c r="A893" s="1"/>
      <c r="B893" s="1"/>
      <c r="C893" s="1"/>
      <c r="D893" s="1"/>
      <c r="E893" s="1"/>
      <c r="F893" s="1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20.25" customHeight="1">
      <c r="A894" s="1"/>
      <c r="B894" s="1"/>
      <c r="C894" s="1"/>
      <c r="D894" s="1"/>
      <c r="E894" s="1"/>
      <c r="F894" s="1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20.25" customHeight="1">
      <c r="A895" s="1"/>
      <c r="B895" s="1"/>
      <c r="C895" s="1"/>
      <c r="D895" s="1"/>
      <c r="E895" s="1"/>
      <c r="F895" s="1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20.25" customHeight="1">
      <c r="A896" s="1"/>
      <c r="B896" s="1"/>
      <c r="C896" s="1"/>
      <c r="D896" s="1"/>
      <c r="E896" s="1"/>
      <c r="F896" s="1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20.25" customHeight="1">
      <c r="A897" s="1"/>
      <c r="B897" s="1"/>
      <c r="C897" s="1"/>
      <c r="D897" s="1"/>
      <c r="E897" s="1"/>
      <c r="F897" s="1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20.25" customHeight="1">
      <c r="A898" s="1"/>
      <c r="B898" s="1"/>
      <c r="C898" s="1"/>
      <c r="D898" s="1"/>
      <c r="E898" s="1"/>
      <c r="F898" s="1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20.25" customHeight="1">
      <c r="A899" s="1"/>
      <c r="B899" s="1"/>
      <c r="C899" s="1"/>
      <c r="D899" s="1"/>
      <c r="E899" s="1"/>
      <c r="F899" s="1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20.25" customHeight="1">
      <c r="A900" s="1"/>
      <c r="B900" s="1"/>
      <c r="C900" s="1"/>
      <c r="D900" s="1"/>
      <c r="E900" s="1"/>
      <c r="F900" s="1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20.25" customHeight="1">
      <c r="A901" s="1"/>
      <c r="B901" s="1"/>
      <c r="C901" s="1"/>
      <c r="D901" s="1"/>
      <c r="E901" s="1"/>
      <c r="F901" s="1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20.25" customHeight="1">
      <c r="A902" s="1"/>
      <c r="B902" s="1"/>
      <c r="C902" s="1"/>
      <c r="D902" s="1"/>
      <c r="E902" s="1"/>
      <c r="F902" s="1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20.25" customHeight="1">
      <c r="A903" s="1"/>
      <c r="B903" s="1"/>
      <c r="C903" s="1"/>
      <c r="D903" s="1"/>
      <c r="E903" s="1"/>
      <c r="F903" s="1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20.25" customHeight="1">
      <c r="A904" s="1"/>
      <c r="B904" s="1"/>
      <c r="C904" s="1"/>
      <c r="D904" s="1"/>
      <c r="E904" s="1"/>
      <c r="F904" s="1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20.25" customHeight="1">
      <c r="A905" s="1"/>
      <c r="B905" s="1"/>
      <c r="C905" s="1"/>
      <c r="D905" s="1"/>
      <c r="E905" s="1"/>
      <c r="F905" s="1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20.25" customHeight="1">
      <c r="A906" s="1"/>
      <c r="B906" s="1"/>
      <c r="C906" s="1"/>
      <c r="D906" s="1"/>
      <c r="E906" s="1"/>
      <c r="F906" s="1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20.25" customHeight="1">
      <c r="A907" s="1"/>
      <c r="B907" s="1"/>
      <c r="C907" s="1"/>
      <c r="D907" s="1"/>
      <c r="E907" s="1"/>
      <c r="F907" s="1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20.25" customHeight="1">
      <c r="A908" s="1"/>
      <c r="B908" s="1"/>
      <c r="C908" s="1"/>
      <c r="D908" s="1"/>
      <c r="E908" s="1"/>
      <c r="F908" s="1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20.25" customHeight="1">
      <c r="A909" s="1"/>
      <c r="B909" s="1"/>
      <c r="C909" s="1"/>
      <c r="D909" s="1"/>
      <c r="E909" s="1"/>
      <c r="F909" s="1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20.25" customHeight="1">
      <c r="A910" s="1"/>
      <c r="B910" s="1"/>
      <c r="C910" s="1"/>
      <c r="D910" s="1"/>
      <c r="E910" s="1"/>
      <c r="F910" s="1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20.25" customHeight="1">
      <c r="A911" s="1"/>
      <c r="B911" s="1"/>
      <c r="C911" s="1"/>
      <c r="D911" s="1"/>
      <c r="E911" s="1"/>
      <c r="F911" s="1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20.25" customHeight="1">
      <c r="A912" s="1"/>
      <c r="B912" s="1"/>
      <c r="C912" s="1"/>
      <c r="D912" s="1"/>
      <c r="E912" s="1"/>
      <c r="F912" s="1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20.25" customHeight="1">
      <c r="A913" s="1"/>
      <c r="B913" s="1"/>
      <c r="C913" s="1"/>
      <c r="D913" s="1"/>
      <c r="E913" s="1"/>
      <c r="F913" s="1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20.25" customHeight="1">
      <c r="A914" s="1"/>
      <c r="B914" s="1"/>
      <c r="C914" s="1"/>
      <c r="D914" s="1"/>
      <c r="E914" s="1"/>
      <c r="F914" s="1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20.25" customHeight="1">
      <c r="A915" s="1"/>
      <c r="B915" s="1"/>
      <c r="C915" s="1"/>
      <c r="D915" s="1"/>
      <c r="E915" s="1"/>
      <c r="F915" s="1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20.25" customHeight="1">
      <c r="A916" s="1"/>
      <c r="B916" s="1"/>
      <c r="C916" s="1"/>
      <c r="D916" s="1"/>
      <c r="E916" s="1"/>
      <c r="F916" s="1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20.25" customHeight="1">
      <c r="A917" s="1"/>
      <c r="B917" s="1"/>
      <c r="C917" s="1"/>
      <c r="D917" s="1"/>
      <c r="E917" s="1"/>
      <c r="F917" s="1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20.25" customHeight="1">
      <c r="A918" s="1"/>
      <c r="B918" s="1"/>
      <c r="C918" s="1"/>
      <c r="D918" s="1"/>
      <c r="E918" s="1"/>
      <c r="F918" s="1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20.25" customHeight="1">
      <c r="A919" s="1"/>
      <c r="B919" s="1"/>
      <c r="C919" s="1"/>
      <c r="D919" s="1"/>
      <c r="E919" s="1"/>
      <c r="F919" s="1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20.25" customHeight="1">
      <c r="A920" s="1"/>
      <c r="B920" s="1"/>
      <c r="C920" s="1"/>
      <c r="D920" s="1"/>
      <c r="E920" s="1"/>
      <c r="F920" s="1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20.25" customHeight="1">
      <c r="A921" s="1"/>
      <c r="B921" s="1"/>
      <c r="C921" s="1"/>
      <c r="D921" s="1"/>
      <c r="E921" s="1"/>
      <c r="F921" s="1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20.25" customHeight="1">
      <c r="A922" s="1"/>
      <c r="B922" s="1"/>
      <c r="C922" s="1"/>
      <c r="D922" s="1"/>
      <c r="E922" s="1"/>
      <c r="F922" s="1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20.25" customHeight="1">
      <c r="A923" s="1"/>
      <c r="B923" s="1"/>
      <c r="C923" s="1"/>
      <c r="D923" s="1"/>
      <c r="E923" s="1"/>
      <c r="F923" s="1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20.25" customHeight="1">
      <c r="A924" s="1"/>
      <c r="B924" s="1"/>
      <c r="C924" s="1"/>
      <c r="D924" s="1"/>
      <c r="E924" s="1"/>
      <c r="F924" s="1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20.25" customHeight="1">
      <c r="A925" s="1"/>
      <c r="B925" s="1"/>
      <c r="C925" s="1"/>
      <c r="D925" s="1"/>
      <c r="E925" s="1"/>
      <c r="F925" s="1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20.25" customHeight="1">
      <c r="A926" s="1"/>
      <c r="B926" s="1"/>
      <c r="C926" s="1"/>
      <c r="D926" s="1"/>
      <c r="E926" s="1"/>
      <c r="F926" s="1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20.25" customHeight="1">
      <c r="A927" s="1"/>
      <c r="B927" s="1"/>
      <c r="C927" s="1"/>
      <c r="D927" s="1"/>
      <c r="E927" s="1"/>
      <c r="F927" s="1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20.25" customHeight="1">
      <c r="A928" s="1"/>
      <c r="B928" s="1"/>
      <c r="C928" s="1"/>
      <c r="D928" s="1"/>
      <c r="E928" s="1"/>
      <c r="F928" s="1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20.25" customHeight="1">
      <c r="A929" s="1"/>
      <c r="B929" s="1"/>
      <c r="C929" s="1"/>
      <c r="D929" s="1"/>
      <c r="E929" s="1"/>
      <c r="F929" s="1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20.25" customHeight="1">
      <c r="A930" s="1"/>
      <c r="B930" s="1"/>
      <c r="C930" s="1"/>
      <c r="D930" s="1"/>
      <c r="E930" s="1"/>
      <c r="F930" s="1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20.25" customHeight="1">
      <c r="A931" s="1"/>
      <c r="B931" s="1"/>
      <c r="C931" s="1"/>
      <c r="D931" s="1"/>
      <c r="E931" s="1"/>
      <c r="F931" s="1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20.25" customHeight="1">
      <c r="A932" s="1"/>
      <c r="B932" s="1"/>
      <c r="C932" s="1"/>
      <c r="D932" s="1"/>
      <c r="E932" s="1"/>
      <c r="F932" s="1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20.25" customHeight="1">
      <c r="A933" s="1"/>
      <c r="B933" s="1"/>
      <c r="C933" s="1"/>
      <c r="D933" s="1"/>
      <c r="E933" s="1"/>
      <c r="F933" s="1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20.25" customHeight="1">
      <c r="A934" s="1"/>
      <c r="B934" s="1"/>
      <c r="C934" s="1"/>
      <c r="D934" s="1"/>
      <c r="E934" s="1"/>
      <c r="F934" s="1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20.25" customHeight="1">
      <c r="A935" s="1"/>
      <c r="B935" s="1"/>
      <c r="C935" s="1"/>
      <c r="D935" s="1"/>
      <c r="E935" s="1"/>
      <c r="F935" s="1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20.25" customHeight="1">
      <c r="A936" s="1"/>
      <c r="B936" s="1"/>
      <c r="C936" s="1"/>
      <c r="D936" s="1"/>
      <c r="E936" s="1"/>
      <c r="F936" s="1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20.25" customHeight="1">
      <c r="A937" s="1"/>
      <c r="B937" s="1"/>
      <c r="C937" s="1"/>
      <c r="D937" s="1"/>
      <c r="E937" s="1"/>
      <c r="F937" s="1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20.25" customHeight="1">
      <c r="A938" s="1"/>
      <c r="B938" s="1"/>
      <c r="C938" s="1"/>
      <c r="D938" s="1"/>
      <c r="E938" s="1"/>
      <c r="F938" s="1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20.25" customHeight="1">
      <c r="A939" s="1"/>
      <c r="B939" s="1"/>
      <c r="C939" s="1"/>
      <c r="D939" s="1"/>
      <c r="E939" s="1"/>
      <c r="F939" s="1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20.25" customHeight="1">
      <c r="A940" s="1"/>
      <c r="B940" s="1"/>
      <c r="C940" s="1"/>
      <c r="D940" s="1"/>
      <c r="E940" s="1"/>
      <c r="F940" s="1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20.25" customHeight="1">
      <c r="A941" s="1"/>
      <c r="B941" s="1"/>
      <c r="C941" s="1"/>
      <c r="D941" s="1"/>
      <c r="E941" s="1"/>
      <c r="F941" s="1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20.25" customHeight="1">
      <c r="A942" s="1"/>
      <c r="B942" s="1"/>
      <c r="C942" s="1"/>
      <c r="D942" s="1"/>
      <c r="E942" s="1"/>
      <c r="F942" s="1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20.25" customHeight="1">
      <c r="A943" s="1"/>
      <c r="B943" s="1"/>
      <c r="C943" s="1"/>
      <c r="D943" s="1"/>
      <c r="E943" s="1"/>
      <c r="F943" s="1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20.25" customHeight="1">
      <c r="A944" s="1"/>
      <c r="B944" s="1"/>
      <c r="C944" s="1"/>
      <c r="D944" s="1"/>
      <c r="E944" s="1"/>
      <c r="F944" s="1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20.25" customHeight="1">
      <c r="A945" s="1"/>
      <c r="B945" s="1"/>
      <c r="C945" s="1"/>
      <c r="D945" s="1"/>
      <c r="E945" s="1"/>
      <c r="F945" s="1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20.25" customHeight="1">
      <c r="A946" s="1"/>
      <c r="B946" s="1"/>
      <c r="C946" s="1"/>
      <c r="D946" s="1"/>
      <c r="E946" s="1"/>
      <c r="F946" s="1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20.25" customHeight="1">
      <c r="A947" s="1"/>
      <c r="B947" s="1"/>
      <c r="C947" s="1"/>
      <c r="D947" s="1"/>
      <c r="E947" s="1"/>
      <c r="F947" s="1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20.25" customHeight="1">
      <c r="A948" s="1"/>
      <c r="B948" s="1"/>
      <c r="C948" s="1"/>
      <c r="D948" s="1"/>
      <c r="E948" s="1"/>
      <c r="F948" s="1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20.25" customHeight="1">
      <c r="A949" s="1"/>
      <c r="B949" s="1"/>
      <c r="C949" s="1"/>
      <c r="D949" s="1"/>
      <c r="E949" s="1"/>
      <c r="F949" s="1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20.25" customHeight="1">
      <c r="A950" s="1"/>
      <c r="B950" s="1"/>
      <c r="C950" s="1"/>
      <c r="D950" s="1"/>
      <c r="E950" s="1"/>
      <c r="F950" s="1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20.25" customHeight="1">
      <c r="A951" s="1"/>
      <c r="B951" s="1"/>
      <c r="C951" s="1"/>
      <c r="D951" s="1"/>
      <c r="E951" s="1"/>
      <c r="F951" s="1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20.25" customHeight="1">
      <c r="A952" s="1"/>
      <c r="B952" s="1"/>
      <c r="C952" s="1"/>
      <c r="D952" s="1"/>
      <c r="E952" s="1"/>
      <c r="F952" s="1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20.25" customHeight="1">
      <c r="A953" s="1"/>
      <c r="B953" s="1"/>
      <c r="C953" s="1"/>
      <c r="D953" s="1"/>
      <c r="E953" s="1"/>
      <c r="F953" s="1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20.25" customHeight="1">
      <c r="A954" s="1"/>
      <c r="B954" s="1"/>
      <c r="C954" s="1"/>
      <c r="D954" s="1"/>
      <c r="E954" s="1"/>
      <c r="F954" s="1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20.25" customHeight="1">
      <c r="A955" s="1"/>
      <c r="B955" s="1"/>
      <c r="C955" s="1"/>
      <c r="D955" s="1"/>
      <c r="E955" s="1"/>
      <c r="F955" s="1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20.25" customHeight="1">
      <c r="A956" s="1"/>
      <c r="B956" s="1"/>
      <c r="C956" s="1"/>
      <c r="D956" s="1"/>
      <c r="E956" s="1"/>
      <c r="F956" s="1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20.25" customHeight="1">
      <c r="A957" s="1"/>
      <c r="B957" s="1"/>
      <c r="C957" s="1"/>
      <c r="D957" s="1"/>
      <c r="E957" s="1"/>
      <c r="F957" s="1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20.25" customHeight="1">
      <c r="A958" s="1"/>
      <c r="B958" s="1"/>
      <c r="C958" s="1"/>
      <c r="D958" s="1"/>
      <c r="E958" s="1"/>
      <c r="F958" s="1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20.25" customHeight="1">
      <c r="A959" s="1"/>
      <c r="B959" s="1"/>
      <c r="C959" s="1"/>
      <c r="D959" s="1"/>
      <c r="E959" s="1"/>
      <c r="F959" s="1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20.25" customHeight="1">
      <c r="A960" s="1"/>
      <c r="B960" s="1"/>
      <c r="C960" s="1"/>
      <c r="D960" s="1"/>
      <c r="E960" s="1"/>
      <c r="F960" s="1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20.25" customHeight="1">
      <c r="A961" s="1"/>
      <c r="B961" s="1"/>
      <c r="C961" s="1"/>
      <c r="D961" s="1"/>
      <c r="E961" s="1"/>
      <c r="F961" s="1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20.25" customHeight="1">
      <c r="A962" s="1"/>
      <c r="B962" s="1"/>
      <c r="C962" s="1"/>
      <c r="D962" s="1"/>
      <c r="E962" s="1"/>
      <c r="F962" s="1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20.25" customHeight="1">
      <c r="A963" s="1"/>
      <c r="B963" s="1"/>
      <c r="C963" s="1"/>
      <c r="D963" s="1"/>
      <c r="E963" s="1"/>
      <c r="F963" s="1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20.25" customHeight="1">
      <c r="A964" s="1"/>
      <c r="B964" s="1"/>
      <c r="C964" s="1"/>
      <c r="D964" s="1"/>
      <c r="E964" s="1"/>
      <c r="F964" s="1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20.25" customHeight="1">
      <c r="A965" s="1"/>
      <c r="B965" s="1"/>
      <c r="C965" s="1"/>
      <c r="D965" s="1"/>
      <c r="E965" s="1"/>
      <c r="F965" s="1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20.25" customHeight="1">
      <c r="A966" s="1"/>
      <c r="B966" s="1"/>
      <c r="C966" s="1"/>
      <c r="D966" s="1"/>
      <c r="E966" s="1"/>
      <c r="F966" s="1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20.25" customHeight="1">
      <c r="A967" s="1"/>
      <c r="B967" s="1"/>
      <c r="C967" s="1"/>
      <c r="D967" s="1"/>
      <c r="E967" s="1"/>
      <c r="F967" s="1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20.25" customHeight="1">
      <c r="A968" s="1"/>
      <c r="B968" s="1"/>
      <c r="C968" s="1"/>
      <c r="D968" s="1"/>
      <c r="E968" s="1"/>
      <c r="F968" s="1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20.25" customHeight="1">
      <c r="A969" s="1"/>
      <c r="B969" s="1"/>
      <c r="C969" s="1"/>
      <c r="D969" s="1"/>
      <c r="E969" s="1"/>
      <c r="F969" s="1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20.25" customHeight="1">
      <c r="A970" s="1"/>
      <c r="B970" s="1"/>
      <c r="C970" s="1"/>
      <c r="D970" s="1"/>
      <c r="E970" s="1"/>
      <c r="F970" s="1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20.25" customHeight="1">
      <c r="A971" s="1"/>
      <c r="B971" s="1"/>
      <c r="C971" s="1"/>
      <c r="D971" s="1"/>
      <c r="E971" s="1"/>
      <c r="F971" s="1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20.25" customHeight="1">
      <c r="A972" s="1"/>
      <c r="B972" s="1"/>
      <c r="C972" s="1"/>
      <c r="D972" s="1"/>
      <c r="E972" s="1"/>
      <c r="F972" s="1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20.25" customHeight="1">
      <c r="A973" s="1"/>
      <c r="B973" s="1"/>
      <c r="C973" s="1"/>
      <c r="D973" s="1"/>
      <c r="E973" s="1"/>
      <c r="F973" s="1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20.25" customHeight="1">
      <c r="A974" s="1"/>
      <c r="B974" s="1"/>
      <c r="C974" s="1"/>
      <c r="D974" s="1"/>
      <c r="E974" s="1"/>
      <c r="F974" s="1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20.25" customHeight="1">
      <c r="A975" s="1"/>
      <c r="B975" s="1"/>
      <c r="C975" s="1"/>
      <c r="D975" s="1"/>
      <c r="E975" s="1"/>
      <c r="F975" s="1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20.25" customHeight="1">
      <c r="A976" s="1"/>
      <c r="B976" s="1"/>
      <c r="C976" s="1"/>
      <c r="D976" s="1"/>
      <c r="E976" s="1"/>
      <c r="F976" s="1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20.25" customHeight="1">
      <c r="A977" s="1"/>
      <c r="B977" s="1"/>
      <c r="C977" s="1"/>
      <c r="D977" s="1"/>
      <c r="E977" s="1"/>
      <c r="F977" s="1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20.25" customHeight="1">
      <c r="A978" s="1"/>
      <c r="B978" s="1"/>
      <c r="C978" s="1"/>
      <c r="D978" s="1"/>
      <c r="E978" s="1"/>
      <c r="F978" s="1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20.25" customHeight="1">
      <c r="A979" s="1"/>
      <c r="B979" s="1"/>
      <c r="C979" s="1"/>
      <c r="D979" s="1"/>
      <c r="E979" s="1"/>
      <c r="F979" s="1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20.25" customHeight="1">
      <c r="A980" s="1"/>
      <c r="B980" s="1"/>
      <c r="C980" s="1"/>
      <c r="D980" s="1"/>
      <c r="E980" s="1"/>
      <c r="F980" s="1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20.25" customHeight="1">
      <c r="A981" s="1"/>
      <c r="B981" s="1"/>
      <c r="C981" s="1"/>
      <c r="D981" s="1"/>
      <c r="E981" s="1"/>
      <c r="F981" s="1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20.25" customHeight="1">
      <c r="A982" s="1"/>
      <c r="B982" s="1"/>
      <c r="C982" s="1"/>
      <c r="D982" s="1"/>
      <c r="E982" s="1"/>
      <c r="F982" s="1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20.25" customHeight="1">
      <c r="A983" s="1"/>
      <c r="B983" s="1"/>
      <c r="C983" s="1"/>
      <c r="D983" s="1"/>
      <c r="E983" s="1"/>
      <c r="F983" s="1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20.25" customHeight="1">
      <c r="A984" s="1"/>
      <c r="B984" s="1"/>
      <c r="C984" s="1"/>
      <c r="D984" s="1"/>
      <c r="E984" s="1"/>
      <c r="F984" s="1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20.25" customHeight="1">
      <c r="A985" s="1"/>
      <c r="B985" s="1"/>
      <c r="C985" s="1"/>
      <c r="D985" s="1"/>
      <c r="E985" s="1"/>
      <c r="F985" s="1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</sheetData>
  <mergeCells count="131">
    <mergeCell ref="D100:E100"/>
    <mergeCell ref="D92:E92"/>
    <mergeCell ref="D93:E93"/>
    <mergeCell ref="C94:E94"/>
    <mergeCell ref="D95:E95"/>
    <mergeCell ref="D111:E111"/>
    <mergeCell ref="A108:E108"/>
    <mergeCell ref="B109:E109"/>
    <mergeCell ref="C110:E110"/>
    <mergeCell ref="A103:E103"/>
    <mergeCell ref="A104:E104"/>
    <mergeCell ref="B105:E105"/>
    <mergeCell ref="C106:E106"/>
    <mergeCell ref="D107:E107"/>
    <mergeCell ref="D83:E83"/>
    <mergeCell ref="D86:E86"/>
    <mergeCell ref="D87:E87"/>
    <mergeCell ref="C88:E88"/>
    <mergeCell ref="D89:E89"/>
    <mergeCell ref="D90:E90"/>
    <mergeCell ref="D91:E91"/>
    <mergeCell ref="C98:E98"/>
    <mergeCell ref="D99:E99"/>
    <mergeCell ref="C18:E18"/>
    <mergeCell ref="D19:E19"/>
    <mergeCell ref="C20:E20"/>
    <mergeCell ref="D21:E21"/>
    <mergeCell ref="C24:E24"/>
    <mergeCell ref="D25:E25"/>
    <mergeCell ref="D60:E60"/>
    <mergeCell ref="D50:E50"/>
    <mergeCell ref="B53:E53"/>
    <mergeCell ref="C54:E54"/>
    <mergeCell ref="D55:E55"/>
    <mergeCell ref="B41:E41"/>
    <mergeCell ref="C42:E42"/>
    <mergeCell ref="A56:E56"/>
    <mergeCell ref="B57:E57"/>
    <mergeCell ref="C58:E58"/>
    <mergeCell ref="D59:E59"/>
    <mergeCell ref="C27:E27"/>
    <mergeCell ref="A79:E79"/>
    <mergeCell ref="B80:E80"/>
    <mergeCell ref="C81:E81"/>
    <mergeCell ref="D82:E82"/>
    <mergeCell ref="B65:E65"/>
    <mergeCell ref="D61:E61"/>
    <mergeCell ref="B62:E62"/>
    <mergeCell ref="C63:E63"/>
    <mergeCell ref="C66:E66"/>
    <mergeCell ref="A64:E64"/>
    <mergeCell ref="C76:E76"/>
    <mergeCell ref="D67:E67"/>
    <mergeCell ref="D70:E70"/>
    <mergeCell ref="AE3:AF3"/>
    <mergeCell ref="A1:AF1"/>
    <mergeCell ref="A2:AF2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F5:G5"/>
    <mergeCell ref="A3:E4"/>
    <mergeCell ref="A12:E12"/>
    <mergeCell ref="A36:E36"/>
    <mergeCell ref="A37:E37"/>
    <mergeCell ref="AA3:AB3"/>
    <mergeCell ref="AC3:AD3"/>
    <mergeCell ref="D39:E39"/>
    <mergeCell ref="C38:E38"/>
    <mergeCell ref="D28:E28"/>
    <mergeCell ref="D30:E30"/>
    <mergeCell ref="C31:E31"/>
    <mergeCell ref="D32:E32"/>
    <mergeCell ref="D33:E33"/>
    <mergeCell ref="B34:E34"/>
    <mergeCell ref="C35:E35"/>
    <mergeCell ref="D10:E10"/>
    <mergeCell ref="A7:E7"/>
    <mergeCell ref="B8:E8"/>
    <mergeCell ref="C9:E9"/>
    <mergeCell ref="A6:E6"/>
    <mergeCell ref="A13:E13"/>
    <mergeCell ref="B15:E15"/>
    <mergeCell ref="C16:E16"/>
    <mergeCell ref="D136:E136"/>
    <mergeCell ref="A127:E127"/>
    <mergeCell ref="B128:E128"/>
    <mergeCell ref="A130:E130"/>
    <mergeCell ref="A131:E131"/>
    <mergeCell ref="B132:E132"/>
    <mergeCell ref="C133:E133"/>
    <mergeCell ref="D116:E116"/>
    <mergeCell ref="C117:E117"/>
    <mergeCell ref="A122:E122"/>
    <mergeCell ref="B123:E123"/>
    <mergeCell ref="C124:E124"/>
    <mergeCell ref="D125:E125"/>
    <mergeCell ref="C135:E135"/>
    <mergeCell ref="C119:E119"/>
    <mergeCell ref="D121:E121"/>
    <mergeCell ref="D120:E120"/>
    <mergeCell ref="A112:E112"/>
    <mergeCell ref="D96:E96"/>
    <mergeCell ref="D97:E97"/>
    <mergeCell ref="D17:E17"/>
    <mergeCell ref="A14:E14"/>
    <mergeCell ref="B23:E23"/>
    <mergeCell ref="D101:E101"/>
    <mergeCell ref="D102:E102"/>
    <mergeCell ref="D134:E134"/>
    <mergeCell ref="B114:E114"/>
    <mergeCell ref="C115:E115"/>
    <mergeCell ref="D43:E43"/>
    <mergeCell ref="C44:E44"/>
    <mergeCell ref="D45:E45"/>
    <mergeCell ref="C46:E46"/>
    <mergeCell ref="D47:E47"/>
    <mergeCell ref="A113:E113"/>
    <mergeCell ref="D74:E74"/>
    <mergeCell ref="D75:E75"/>
    <mergeCell ref="D77:E77"/>
    <mergeCell ref="D78:E78"/>
    <mergeCell ref="A71:E71"/>
    <mergeCell ref="B72:E72"/>
    <mergeCell ref="C73:E73"/>
  </mergeCells>
  <phoneticPr fontId="18" type="noConversion"/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2B87-6024-4187-8F0C-531DD4D94A42}">
  <sheetPr>
    <tabColor rgb="FF00B050"/>
  </sheetPr>
  <dimension ref="A1:J894"/>
  <sheetViews>
    <sheetView zoomScale="85" zoomScaleNormal="85" workbookViewId="0">
      <pane xSplit="8" ySplit="5" topLeftCell="I30" activePane="bottomRight" state="frozen"/>
      <selection pane="topRight" activeCell="I1" sqref="I1"/>
      <selection pane="bottomLeft" activeCell="A6" sqref="A6"/>
      <selection pane="bottomRight" activeCell="B36" sqref="B36:J37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3.3320312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9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6">
        <f>H6+H31+H41</f>
        <v>43354</v>
      </c>
      <c r="I5" s="19"/>
      <c r="J5" s="106">
        <f>J6+J31+J41</f>
        <v>43354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157">
        <f>H7+H16+H25</f>
        <v>37054</v>
      </c>
      <c r="I6" s="25"/>
      <c r="J6" s="157">
        <f>J7+J16+J25</f>
        <v>37054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32">
        <f>H8</f>
        <v>4600</v>
      </c>
      <c r="I7" s="31"/>
      <c r="J7" s="32">
        <f>J8</f>
        <v>4600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50">
        <f>H9+H12</f>
        <v>4600</v>
      </c>
      <c r="I8" s="149"/>
      <c r="J8" s="150">
        <f>J9+J12</f>
        <v>4600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7">
        <f>SUM(H10:H11)</f>
        <v>600</v>
      </c>
      <c r="I9" s="168"/>
      <c r="J9" s="167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7"/>
      <c r="D12" s="267"/>
      <c r="E12" s="348"/>
      <c r="F12" s="171"/>
      <c r="G12" s="172"/>
      <c r="H12" s="177">
        <f>SUM(H13:H15)</f>
        <v>4000</v>
      </c>
      <c r="I12" s="178"/>
      <c r="J12" s="177">
        <f>SUM(J13:J15)</f>
        <v>4000</v>
      </c>
    </row>
    <row r="13" spans="1:10" ht="20.25" customHeight="1">
      <c r="A13" s="40"/>
      <c r="B13" s="41" t="s">
        <v>48</v>
      </c>
      <c r="C13" s="321" t="s">
        <v>185</v>
      </c>
      <c r="D13" s="321"/>
      <c r="E13" s="322"/>
      <c r="F13" s="42"/>
      <c r="G13" s="43"/>
      <c r="H13" s="44"/>
      <c r="I13" s="111"/>
      <c r="J13" s="79"/>
    </row>
    <row r="14" spans="1:10" ht="20.25" customHeight="1">
      <c r="A14" s="40"/>
      <c r="B14" s="41"/>
      <c r="C14" s="66" t="s">
        <v>134</v>
      </c>
      <c r="D14" s="271" t="s">
        <v>100</v>
      </c>
      <c r="E14" s="279"/>
      <c r="F14" s="42"/>
      <c r="G14" s="43"/>
      <c r="H14" s="44"/>
      <c r="I14" s="111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136</v>
      </c>
      <c r="F15" s="42" t="s">
        <v>34</v>
      </c>
      <c r="G15" s="43">
        <v>1</v>
      </c>
      <c r="H15" s="44">
        <v>4000</v>
      </c>
      <c r="I15" s="111">
        <v>1</v>
      </c>
      <c r="J15" s="79">
        <v>4000</v>
      </c>
    </row>
    <row r="16" spans="1:10" ht="20.25" customHeight="1">
      <c r="A16" s="54" t="s">
        <v>32</v>
      </c>
      <c r="B16" s="55"/>
      <c r="C16" s="55"/>
      <c r="D16" s="55"/>
      <c r="E16" s="56"/>
      <c r="F16" s="26"/>
      <c r="G16" s="27"/>
      <c r="H16" s="32">
        <f>H17</f>
        <v>32250</v>
      </c>
      <c r="I16" s="31"/>
      <c r="J16" s="32">
        <f>J17</f>
        <v>32250</v>
      </c>
    </row>
    <row r="17" spans="1:10" ht="20.25" customHeight="1">
      <c r="A17" s="57">
        <v>1</v>
      </c>
      <c r="B17" s="318" t="s">
        <v>187</v>
      </c>
      <c r="C17" s="319"/>
      <c r="D17" s="319"/>
      <c r="E17" s="320"/>
      <c r="F17" s="33"/>
      <c r="G17" s="34"/>
      <c r="H17" s="39">
        <f>SUM(H18:H24)</f>
        <v>32250</v>
      </c>
      <c r="I17" s="38"/>
      <c r="J17" s="39">
        <f>SUM(J18:J24)</f>
        <v>32250</v>
      </c>
    </row>
    <row r="18" spans="1:10" ht="20.25" customHeight="1">
      <c r="A18" s="40"/>
      <c r="B18" s="41" t="s">
        <v>24</v>
      </c>
      <c r="C18" s="276" t="s">
        <v>35</v>
      </c>
      <c r="D18" s="275"/>
      <c r="E18" s="272"/>
      <c r="F18" s="58"/>
      <c r="G18" s="43"/>
      <c r="H18" s="44"/>
      <c r="I18" s="49"/>
      <c r="J18" s="50"/>
    </row>
    <row r="19" spans="1:10" ht="20.25" customHeight="1">
      <c r="A19" s="40"/>
      <c r="B19" s="41"/>
      <c r="C19" s="41" t="s">
        <v>25</v>
      </c>
      <c r="D19" s="277" t="s">
        <v>184</v>
      </c>
      <c r="E19" s="272"/>
      <c r="F19" s="42" t="s">
        <v>34</v>
      </c>
      <c r="G19" s="43">
        <v>1</v>
      </c>
      <c r="H19" s="44">
        <v>30000</v>
      </c>
      <c r="I19" s="49">
        <v>1</v>
      </c>
      <c r="J19" s="50">
        <v>30000</v>
      </c>
    </row>
    <row r="20" spans="1:10" ht="20.25" customHeight="1">
      <c r="A20" s="40"/>
      <c r="B20" s="41" t="s">
        <v>27</v>
      </c>
      <c r="C20" s="277" t="s">
        <v>36</v>
      </c>
      <c r="D20" s="275"/>
      <c r="E20" s="272"/>
      <c r="F20" s="42"/>
      <c r="G20" s="43"/>
      <c r="H20" s="44"/>
      <c r="I20" s="49"/>
      <c r="J20" s="50"/>
    </row>
    <row r="21" spans="1:10" ht="20.25" customHeight="1">
      <c r="A21" s="40"/>
      <c r="B21" s="41"/>
      <c r="C21" s="41" t="s">
        <v>25</v>
      </c>
      <c r="D21" s="277" t="s">
        <v>37</v>
      </c>
      <c r="E21" s="272"/>
      <c r="F21" s="42"/>
      <c r="G21" s="43"/>
      <c r="H21" s="44"/>
      <c r="I21" s="49"/>
      <c r="J21" s="50"/>
    </row>
    <row r="22" spans="1:10" ht="20.25" customHeight="1">
      <c r="A22" s="40"/>
      <c r="B22" s="41"/>
      <c r="C22" s="41"/>
      <c r="D22" s="41" t="s">
        <v>38</v>
      </c>
      <c r="E22" s="63" t="s">
        <v>149</v>
      </c>
      <c r="F22" s="42" t="s">
        <v>41</v>
      </c>
      <c r="G22" s="43">
        <v>1</v>
      </c>
      <c r="H22" s="44">
        <v>1500</v>
      </c>
      <c r="I22" s="49">
        <v>1</v>
      </c>
      <c r="J22" s="50">
        <v>1500</v>
      </c>
    </row>
    <row r="23" spans="1:10" ht="20.25" customHeight="1">
      <c r="A23" s="40"/>
      <c r="B23" s="41"/>
      <c r="C23" s="41" t="s">
        <v>26</v>
      </c>
      <c r="D23" s="277" t="s">
        <v>42</v>
      </c>
      <c r="E23" s="272"/>
      <c r="F23" s="42"/>
      <c r="G23" s="43"/>
      <c r="H23" s="44"/>
      <c r="I23" s="49"/>
      <c r="J23" s="50"/>
    </row>
    <row r="24" spans="1:10" ht="20.25" customHeight="1">
      <c r="A24" s="40"/>
      <c r="B24" s="41"/>
      <c r="C24" s="41"/>
      <c r="D24" s="41" t="s">
        <v>43</v>
      </c>
      <c r="E24" s="53" t="s">
        <v>46</v>
      </c>
      <c r="F24" s="42" t="s">
        <v>34</v>
      </c>
      <c r="G24" s="43">
        <v>1</v>
      </c>
      <c r="H24" s="44">
        <v>750</v>
      </c>
      <c r="I24" s="49">
        <v>1</v>
      </c>
      <c r="J24" s="50">
        <v>750</v>
      </c>
    </row>
    <row r="25" spans="1:10" ht="21" customHeight="1">
      <c r="A25" s="278" t="s">
        <v>50</v>
      </c>
      <c r="B25" s="258"/>
      <c r="C25" s="258"/>
      <c r="D25" s="258"/>
      <c r="E25" s="274"/>
      <c r="F25" s="26"/>
      <c r="G25" s="27"/>
      <c r="H25" s="32">
        <f>H26+H29</f>
        <v>204</v>
      </c>
      <c r="I25" s="31"/>
      <c r="J25" s="32">
        <f>J26+J29</f>
        <v>204</v>
      </c>
    </row>
    <row r="26" spans="1:10" ht="21" customHeight="1">
      <c r="A26" s="57">
        <v>1</v>
      </c>
      <c r="B26" s="273" t="s">
        <v>51</v>
      </c>
      <c r="C26" s="258"/>
      <c r="D26" s="258"/>
      <c r="E26" s="274"/>
      <c r="F26" s="33"/>
      <c r="G26" s="34"/>
      <c r="H26" s="39">
        <f>SUM(H27:H28)</f>
        <v>110</v>
      </c>
      <c r="I26" s="38"/>
      <c r="J26" s="39">
        <f>SUM(J27:J28)</f>
        <v>110</v>
      </c>
    </row>
    <row r="27" spans="1:10" ht="20.25" customHeight="1">
      <c r="A27" s="64"/>
      <c r="B27" s="41" t="s">
        <v>24</v>
      </c>
      <c r="C27" s="271" t="s">
        <v>52</v>
      </c>
      <c r="D27" s="275"/>
      <c r="E27" s="272"/>
      <c r="F27" s="42"/>
      <c r="G27" s="43"/>
      <c r="H27" s="44"/>
      <c r="I27" s="49"/>
      <c r="J27" s="50"/>
    </row>
    <row r="28" spans="1:10" ht="20.25" customHeight="1">
      <c r="A28" s="40"/>
      <c r="B28" s="41"/>
      <c r="C28" s="66" t="s">
        <v>25</v>
      </c>
      <c r="D28" s="271" t="s">
        <v>53</v>
      </c>
      <c r="E28" s="272"/>
      <c r="F28" s="42" t="s">
        <v>54</v>
      </c>
      <c r="G28" s="43">
        <v>220</v>
      </c>
      <c r="H28" s="44">
        <v>110</v>
      </c>
      <c r="I28" s="49">
        <v>220</v>
      </c>
      <c r="J28" s="50">
        <v>110</v>
      </c>
    </row>
    <row r="29" spans="1:10" ht="21" customHeight="1">
      <c r="A29" s="57">
        <v>2</v>
      </c>
      <c r="B29" s="273" t="s">
        <v>55</v>
      </c>
      <c r="C29" s="258"/>
      <c r="D29" s="258"/>
      <c r="E29" s="274"/>
      <c r="F29" s="33"/>
      <c r="G29" s="34"/>
      <c r="H29" s="39">
        <f>SUM(H30)</f>
        <v>94</v>
      </c>
      <c r="I29" s="38"/>
      <c r="J29" s="39">
        <f>SUM(J30)</f>
        <v>94</v>
      </c>
    </row>
    <row r="30" spans="1:10" ht="21" customHeight="1">
      <c r="A30" s="67"/>
      <c r="B30" s="68" t="s">
        <v>48</v>
      </c>
      <c r="C30" s="315" t="s">
        <v>56</v>
      </c>
      <c r="D30" s="258"/>
      <c r="E30" s="274"/>
      <c r="F30" s="69" t="s">
        <v>34</v>
      </c>
      <c r="G30" s="70">
        <v>88</v>
      </c>
      <c r="H30" s="71">
        <v>94</v>
      </c>
      <c r="I30" s="74">
        <v>88</v>
      </c>
      <c r="J30" s="75">
        <v>94</v>
      </c>
    </row>
    <row r="31" spans="1:10" ht="21" customHeight="1">
      <c r="A31" s="257" t="s">
        <v>64</v>
      </c>
      <c r="B31" s="258"/>
      <c r="C31" s="258"/>
      <c r="D31" s="258"/>
      <c r="E31" s="259"/>
      <c r="F31" s="82"/>
      <c r="G31" s="82"/>
      <c r="H31" s="85">
        <f>H32+H38</f>
        <v>5900</v>
      </c>
      <c r="I31" s="87"/>
      <c r="J31" s="85">
        <f>J32+J38</f>
        <v>5900</v>
      </c>
    </row>
    <row r="32" spans="1:10" ht="20.25" customHeight="1">
      <c r="A32" s="278" t="s">
        <v>72</v>
      </c>
      <c r="B32" s="258"/>
      <c r="C32" s="258"/>
      <c r="D32" s="258"/>
      <c r="E32" s="274"/>
      <c r="F32" s="26"/>
      <c r="G32" s="27"/>
      <c r="H32" s="212">
        <f>H33</f>
        <v>4900</v>
      </c>
      <c r="I32" s="214"/>
      <c r="J32" s="212">
        <f>J33</f>
        <v>4900</v>
      </c>
    </row>
    <row r="33" spans="1:10" ht="20.25" customHeight="1">
      <c r="A33" s="57">
        <v>1</v>
      </c>
      <c r="B33" s="273" t="s">
        <v>73</v>
      </c>
      <c r="C33" s="258"/>
      <c r="D33" s="258"/>
      <c r="E33" s="274"/>
      <c r="F33" s="33"/>
      <c r="G33" s="34"/>
      <c r="H33" s="39">
        <f>SUM(H34:H37)</f>
        <v>4900</v>
      </c>
      <c r="I33" s="38"/>
      <c r="J33" s="39">
        <f>SUM(J34:J37)</f>
        <v>4900</v>
      </c>
    </row>
    <row r="34" spans="1:10" ht="20.25" customHeight="1">
      <c r="A34" s="64"/>
      <c r="B34" s="41" t="s">
        <v>24</v>
      </c>
      <c r="C34" s="271" t="s">
        <v>15</v>
      </c>
      <c r="D34" s="275"/>
      <c r="E34" s="272"/>
      <c r="F34" s="42"/>
      <c r="G34" s="43"/>
      <c r="H34" s="44"/>
      <c r="I34" s="49"/>
      <c r="J34" s="50"/>
    </row>
    <row r="35" spans="1:10" ht="20.25" customHeight="1">
      <c r="A35" s="64"/>
      <c r="B35" s="41"/>
      <c r="C35" s="66" t="s">
        <v>25</v>
      </c>
      <c r="D35" s="271" t="s">
        <v>179</v>
      </c>
      <c r="E35" s="272"/>
      <c r="F35" s="42" t="s">
        <v>21</v>
      </c>
      <c r="G35" s="43">
        <v>10</v>
      </c>
      <c r="H35" s="44">
        <v>2500</v>
      </c>
      <c r="I35" s="49">
        <v>10</v>
      </c>
      <c r="J35" s="50">
        <v>2500</v>
      </c>
    </row>
    <row r="36" spans="1:10" ht="20.25" customHeight="1">
      <c r="A36" s="64"/>
      <c r="B36" s="41" t="s">
        <v>27</v>
      </c>
      <c r="C36" s="286" t="s">
        <v>189</v>
      </c>
      <c r="D36" s="286"/>
      <c r="E36" s="326"/>
      <c r="F36" s="231"/>
      <c r="G36" s="236"/>
      <c r="H36" s="233"/>
      <c r="I36" s="230"/>
      <c r="J36" s="231"/>
    </row>
    <row r="37" spans="1:10" ht="20.25" customHeight="1">
      <c r="A37" s="40"/>
      <c r="B37" s="94"/>
      <c r="C37" s="108" t="s">
        <v>25</v>
      </c>
      <c r="D37" s="327" t="s">
        <v>191</v>
      </c>
      <c r="E37" s="328"/>
      <c r="F37" s="234" t="s">
        <v>75</v>
      </c>
      <c r="G37" s="237" t="s">
        <v>146</v>
      </c>
      <c r="H37" s="44">
        <v>2400</v>
      </c>
      <c r="I37" s="238">
        <v>1</v>
      </c>
      <c r="J37" s="44">
        <v>2400</v>
      </c>
    </row>
    <row r="38" spans="1:10" ht="20.25" customHeight="1">
      <c r="A38" s="278" t="s">
        <v>76</v>
      </c>
      <c r="B38" s="258"/>
      <c r="C38" s="258"/>
      <c r="D38" s="258"/>
      <c r="E38" s="274"/>
      <c r="F38" s="26"/>
      <c r="G38" s="27"/>
      <c r="H38" s="32">
        <f>H39</f>
        <v>1000</v>
      </c>
      <c r="I38" s="31"/>
      <c r="J38" s="32">
        <f>J39</f>
        <v>1000</v>
      </c>
    </row>
    <row r="39" spans="1:10" ht="20.25" customHeight="1">
      <c r="A39" s="57"/>
      <c r="B39" s="273" t="s">
        <v>77</v>
      </c>
      <c r="C39" s="258"/>
      <c r="D39" s="258"/>
      <c r="E39" s="274"/>
      <c r="F39" s="33"/>
      <c r="G39" s="34"/>
      <c r="H39" s="39">
        <f>SUM(H40)</f>
        <v>1000</v>
      </c>
      <c r="I39" s="38">
        <v>0</v>
      </c>
      <c r="J39" s="39">
        <f>SUM(J40)</f>
        <v>1000</v>
      </c>
    </row>
    <row r="40" spans="1:10" ht="20.25" customHeight="1">
      <c r="A40" s="94"/>
      <c r="B40" s="95" t="s">
        <v>146</v>
      </c>
      <c r="C40" s="94" t="s">
        <v>78</v>
      </c>
      <c r="D40" s="94"/>
      <c r="E40" s="94"/>
      <c r="F40" s="96" t="s">
        <v>17</v>
      </c>
      <c r="G40" s="97">
        <v>1</v>
      </c>
      <c r="H40" s="98">
        <v>1000</v>
      </c>
      <c r="I40" s="101">
        <v>1</v>
      </c>
      <c r="J40" s="102">
        <v>1000</v>
      </c>
    </row>
    <row r="41" spans="1:10" ht="21" customHeight="1">
      <c r="A41" s="257" t="s">
        <v>80</v>
      </c>
      <c r="B41" s="258"/>
      <c r="C41" s="258"/>
      <c r="D41" s="258"/>
      <c r="E41" s="259"/>
      <c r="F41" s="82"/>
      <c r="G41" s="82"/>
      <c r="H41" s="85">
        <f>H42</f>
        <v>400</v>
      </c>
      <c r="I41" s="87"/>
      <c r="J41" s="85">
        <f>J42</f>
        <v>400</v>
      </c>
    </row>
    <row r="42" spans="1:10" ht="20.25" customHeight="1">
      <c r="A42" s="278" t="s">
        <v>79</v>
      </c>
      <c r="B42" s="258"/>
      <c r="C42" s="258"/>
      <c r="D42" s="258"/>
      <c r="E42" s="274"/>
      <c r="F42" s="26"/>
      <c r="G42" s="27"/>
      <c r="H42" s="32">
        <f>H43</f>
        <v>400</v>
      </c>
      <c r="I42" s="31"/>
      <c r="J42" s="32">
        <f>J43</f>
        <v>400</v>
      </c>
    </row>
    <row r="43" spans="1:10" ht="20.25" customHeight="1">
      <c r="A43" s="57">
        <v>1</v>
      </c>
      <c r="B43" s="273" t="s">
        <v>81</v>
      </c>
      <c r="C43" s="258"/>
      <c r="D43" s="258"/>
      <c r="E43" s="274"/>
      <c r="F43" s="33"/>
      <c r="G43" s="34"/>
      <c r="H43" s="39">
        <f>SUM(H44:H45)</f>
        <v>400</v>
      </c>
      <c r="I43" s="38"/>
      <c r="J43" s="39">
        <f>SUM(J44:J45)</f>
        <v>400</v>
      </c>
    </row>
    <row r="44" spans="1:10" ht="20.25" customHeight="1">
      <c r="A44" s="40"/>
      <c r="B44" s="41" t="s">
        <v>24</v>
      </c>
      <c r="C44" s="282" t="s">
        <v>82</v>
      </c>
      <c r="D44" s="282"/>
      <c r="E44" s="285"/>
      <c r="F44" s="42"/>
      <c r="G44" s="43"/>
      <c r="H44" s="44"/>
      <c r="I44" s="49"/>
      <c r="J44" s="50"/>
    </row>
    <row r="45" spans="1:10" ht="20.25" customHeight="1">
      <c r="A45" s="94"/>
      <c r="B45" s="95"/>
      <c r="C45" s="105" t="s">
        <v>25</v>
      </c>
      <c r="D45" s="280" t="s">
        <v>83</v>
      </c>
      <c r="E45" s="281"/>
      <c r="F45" s="96" t="s">
        <v>31</v>
      </c>
      <c r="G45" s="97">
        <v>1</v>
      </c>
      <c r="H45" s="98">
        <v>400</v>
      </c>
      <c r="I45" s="101">
        <v>1</v>
      </c>
      <c r="J45" s="102">
        <v>400</v>
      </c>
    </row>
    <row r="46" spans="1:10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1"/>
      <c r="H48" s="1"/>
      <c r="I48" s="1"/>
      <c r="J48" s="213">
        <f>J7+J16+J25+J32+J38+J42</f>
        <v>43354</v>
      </c>
    </row>
    <row r="49" spans="1:10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</sheetData>
  <mergeCells count="40">
    <mergeCell ref="C44:E44"/>
    <mergeCell ref="D45:E45"/>
    <mergeCell ref="A38:E38"/>
    <mergeCell ref="B39:E39"/>
    <mergeCell ref="A41:E41"/>
    <mergeCell ref="A42:E42"/>
    <mergeCell ref="B43:E43"/>
    <mergeCell ref="C34:E34"/>
    <mergeCell ref="D37:E37"/>
    <mergeCell ref="A31:E31"/>
    <mergeCell ref="A32:E32"/>
    <mergeCell ref="B33:E33"/>
    <mergeCell ref="D35:E35"/>
    <mergeCell ref="C36:E36"/>
    <mergeCell ref="C30:E30"/>
    <mergeCell ref="B26:E26"/>
    <mergeCell ref="C27:E27"/>
    <mergeCell ref="D28:E28"/>
    <mergeCell ref="B29:E29"/>
    <mergeCell ref="D21:E21"/>
    <mergeCell ref="D23:E23"/>
    <mergeCell ref="A25:E25"/>
    <mergeCell ref="B17:E17"/>
    <mergeCell ref="C18:E18"/>
    <mergeCell ref="D19:E19"/>
    <mergeCell ref="C20:E20"/>
    <mergeCell ref="C13:E13"/>
    <mergeCell ref="D14:E14"/>
    <mergeCell ref="D11:E11"/>
    <mergeCell ref="A7:E7"/>
    <mergeCell ref="A8:E8"/>
    <mergeCell ref="B9:E9"/>
    <mergeCell ref="C10:E10"/>
    <mergeCell ref="A6:E6"/>
    <mergeCell ref="B12:E12"/>
    <mergeCell ref="F5:G5"/>
    <mergeCell ref="A1:J1"/>
    <mergeCell ref="A2:J2"/>
    <mergeCell ref="A3:E4"/>
    <mergeCell ref="I3:J3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A2EA-9F75-4737-84DA-B5F98D0633B3}">
  <sheetPr>
    <tabColor rgb="FF00B050"/>
  </sheetPr>
  <dimension ref="A1:J900"/>
  <sheetViews>
    <sheetView zoomScale="85" zoomScaleNormal="85" workbookViewId="0">
      <pane xSplit="8" ySplit="5" topLeftCell="I30" activePane="bottomRight" state="frozen"/>
      <selection pane="topRight" activeCell="I1" sqref="I1"/>
      <selection pane="bottomLeft" activeCell="A6" sqref="A6"/>
      <selection pane="bottomRight" activeCell="B45" sqref="B45:J46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.3320312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10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6">
        <f>H6+H40+H47</f>
        <v>53804</v>
      </c>
      <c r="I5" s="19"/>
      <c r="J5" s="106">
        <f>J6+J40+J47</f>
        <v>53804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157">
        <f>H7+H16+H21+H27+H32</f>
        <v>48504</v>
      </c>
      <c r="I6" s="25"/>
      <c r="J6" s="157">
        <f>J7+J16+J21+J27+J32</f>
        <v>48504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32">
        <f>H8</f>
        <v>4600</v>
      </c>
      <c r="I7" s="31"/>
      <c r="J7" s="32">
        <f>J8</f>
        <v>4600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50">
        <f>H9+H12</f>
        <v>4600</v>
      </c>
      <c r="I8" s="149"/>
      <c r="J8" s="150">
        <f>J9+J12</f>
        <v>4600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7">
        <f>SUM(H10:H11)</f>
        <v>600</v>
      </c>
      <c r="I9" s="168"/>
      <c r="J9" s="167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7">
        <f>SUM(H13:H15)</f>
        <v>4000</v>
      </c>
      <c r="I12" s="178"/>
      <c r="J12" s="177">
        <f>SUM(J13:J15)</f>
        <v>4000</v>
      </c>
    </row>
    <row r="13" spans="1:10" ht="20.25" customHeight="1">
      <c r="A13" s="40"/>
      <c r="B13" s="41" t="s">
        <v>48</v>
      </c>
      <c r="C13" s="321" t="s">
        <v>185</v>
      </c>
      <c r="D13" s="321"/>
      <c r="E13" s="322"/>
      <c r="F13" s="42"/>
      <c r="G13" s="43"/>
      <c r="H13" s="44"/>
      <c r="I13" s="111"/>
      <c r="J13" s="79"/>
    </row>
    <row r="14" spans="1:10" ht="20.25" customHeight="1">
      <c r="A14" s="40"/>
      <c r="B14" s="41"/>
      <c r="C14" s="66" t="s">
        <v>134</v>
      </c>
      <c r="D14" s="271" t="s">
        <v>100</v>
      </c>
      <c r="E14" s="279"/>
      <c r="F14" s="42"/>
      <c r="G14" s="43"/>
      <c r="H14" s="44"/>
      <c r="I14" s="111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136</v>
      </c>
      <c r="F15" s="42" t="s">
        <v>34</v>
      </c>
      <c r="G15" s="43">
        <v>1</v>
      </c>
      <c r="H15" s="44">
        <v>4000</v>
      </c>
      <c r="I15" s="111">
        <v>1</v>
      </c>
      <c r="J15" s="79">
        <v>4000</v>
      </c>
    </row>
    <row r="16" spans="1:10" ht="20.25" customHeight="1">
      <c r="A16" s="54" t="s">
        <v>32</v>
      </c>
      <c r="B16" s="55"/>
      <c r="C16" s="55"/>
      <c r="D16" s="55"/>
      <c r="E16" s="56"/>
      <c r="F16" s="26"/>
      <c r="G16" s="27"/>
      <c r="H16" s="32">
        <f>H17</f>
        <v>1500</v>
      </c>
      <c r="I16" s="31"/>
      <c r="J16" s="32">
        <f>J17</f>
        <v>1500</v>
      </c>
    </row>
    <row r="17" spans="1:10" ht="20.25" customHeight="1">
      <c r="A17" s="57">
        <v>1</v>
      </c>
      <c r="B17" s="318" t="s">
        <v>187</v>
      </c>
      <c r="C17" s="319"/>
      <c r="D17" s="319"/>
      <c r="E17" s="320"/>
      <c r="F17" s="33"/>
      <c r="G17" s="34"/>
      <c r="H17" s="39">
        <f>SUM(H18:H20)</f>
        <v>1500</v>
      </c>
      <c r="I17" s="38"/>
      <c r="J17" s="39">
        <f>SUM(J18:J20)</f>
        <v>1500</v>
      </c>
    </row>
    <row r="18" spans="1:10" ht="20.25" customHeight="1">
      <c r="A18" s="40"/>
      <c r="B18" s="41" t="s">
        <v>24</v>
      </c>
      <c r="C18" s="277" t="s">
        <v>36</v>
      </c>
      <c r="D18" s="275"/>
      <c r="E18" s="272"/>
      <c r="F18" s="42"/>
      <c r="G18" s="43"/>
      <c r="H18" s="44"/>
      <c r="I18" s="49"/>
      <c r="J18" s="50"/>
    </row>
    <row r="19" spans="1:10" ht="20.25" customHeight="1">
      <c r="A19" s="40"/>
      <c r="B19" s="41"/>
      <c r="C19" s="41" t="s">
        <v>25</v>
      </c>
      <c r="D19" s="277" t="s">
        <v>37</v>
      </c>
      <c r="E19" s="272"/>
      <c r="F19" s="42"/>
      <c r="G19" s="43"/>
      <c r="H19" s="44"/>
      <c r="I19" s="49"/>
      <c r="J19" s="50"/>
    </row>
    <row r="20" spans="1:10" ht="20.25" customHeight="1">
      <c r="A20" s="40"/>
      <c r="B20" s="41"/>
      <c r="C20" s="41"/>
      <c r="D20" s="41" t="s">
        <v>38</v>
      </c>
      <c r="E20" s="63" t="s">
        <v>149</v>
      </c>
      <c r="F20" s="42" t="s">
        <v>41</v>
      </c>
      <c r="G20" s="43">
        <v>1</v>
      </c>
      <c r="H20" s="44">
        <v>1500</v>
      </c>
      <c r="I20" s="49">
        <v>1</v>
      </c>
      <c r="J20" s="50">
        <v>1500</v>
      </c>
    </row>
    <row r="21" spans="1:10" ht="21" customHeight="1">
      <c r="A21" s="278" t="s">
        <v>50</v>
      </c>
      <c r="B21" s="258"/>
      <c r="C21" s="258"/>
      <c r="D21" s="258"/>
      <c r="E21" s="274"/>
      <c r="F21" s="26"/>
      <c r="G21" s="27"/>
      <c r="H21" s="32">
        <f>H22+H25</f>
        <v>904</v>
      </c>
      <c r="I21" s="31"/>
      <c r="J21" s="32">
        <f>J22+J25</f>
        <v>904</v>
      </c>
    </row>
    <row r="22" spans="1:10" ht="21" customHeight="1">
      <c r="A22" s="57">
        <v>1</v>
      </c>
      <c r="B22" s="273" t="s">
        <v>51</v>
      </c>
      <c r="C22" s="258"/>
      <c r="D22" s="258"/>
      <c r="E22" s="274"/>
      <c r="F22" s="33"/>
      <c r="G22" s="34"/>
      <c r="H22" s="39">
        <f>SUM(H23:H24)</f>
        <v>491</v>
      </c>
      <c r="I22" s="38"/>
      <c r="J22" s="39">
        <f>SUM(J23:J24)</f>
        <v>491</v>
      </c>
    </row>
    <row r="23" spans="1:10" ht="20.25" customHeight="1">
      <c r="A23" s="64"/>
      <c r="B23" s="41" t="s">
        <v>24</v>
      </c>
      <c r="C23" s="271" t="s">
        <v>52</v>
      </c>
      <c r="D23" s="275"/>
      <c r="E23" s="272"/>
      <c r="F23" s="42"/>
      <c r="G23" s="43"/>
      <c r="H23" s="44"/>
      <c r="I23" s="49"/>
      <c r="J23" s="50"/>
    </row>
    <row r="24" spans="1:10" ht="20.25" customHeight="1">
      <c r="A24" s="40"/>
      <c r="B24" s="41"/>
      <c r="C24" s="66" t="s">
        <v>25</v>
      </c>
      <c r="D24" s="271" t="s">
        <v>53</v>
      </c>
      <c r="E24" s="272"/>
      <c r="F24" s="42" t="s">
        <v>54</v>
      </c>
      <c r="G24" s="43">
        <v>981</v>
      </c>
      <c r="H24" s="44">
        <v>491</v>
      </c>
      <c r="I24" s="49">
        <v>981</v>
      </c>
      <c r="J24" s="50">
        <v>491</v>
      </c>
    </row>
    <row r="25" spans="1:10" ht="21" customHeight="1">
      <c r="A25" s="57">
        <v>2</v>
      </c>
      <c r="B25" s="273" t="s">
        <v>55</v>
      </c>
      <c r="C25" s="258"/>
      <c r="D25" s="258"/>
      <c r="E25" s="274"/>
      <c r="F25" s="33"/>
      <c r="G25" s="34"/>
      <c r="H25" s="39">
        <f>SUM(H26)</f>
        <v>413</v>
      </c>
      <c r="I25" s="38"/>
      <c r="J25" s="39">
        <f>SUM(J26)</f>
        <v>413</v>
      </c>
    </row>
    <row r="26" spans="1:10" ht="21" customHeight="1">
      <c r="A26" s="67"/>
      <c r="B26" s="68" t="s">
        <v>48</v>
      </c>
      <c r="C26" s="315" t="s">
        <v>56</v>
      </c>
      <c r="D26" s="258"/>
      <c r="E26" s="274"/>
      <c r="F26" s="69" t="s">
        <v>34</v>
      </c>
      <c r="G26" s="70">
        <v>380</v>
      </c>
      <c r="H26" s="71">
        <v>413</v>
      </c>
      <c r="I26" s="74">
        <v>380</v>
      </c>
      <c r="J26" s="75">
        <v>413</v>
      </c>
    </row>
    <row r="27" spans="1:10" ht="20.25" customHeight="1">
      <c r="A27" s="278" t="s">
        <v>106</v>
      </c>
      <c r="B27" s="258"/>
      <c r="C27" s="258"/>
      <c r="D27" s="258"/>
      <c r="E27" s="274"/>
      <c r="F27" s="26"/>
      <c r="G27" s="27"/>
      <c r="H27" s="32">
        <f>H28</f>
        <v>12000</v>
      </c>
      <c r="I27" s="31"/>
      <c r="J27" s="32">
        <f>J28</f>
        <v>12000</v>
      </c>
    </row>
    <row r="28" spans="1:10" ht="20.25" customHeight="1">
      <c r="A28" s="57"/>
      <c r="B28" s="273" t="s">
        <v>107</v>
      </c>
      <c r="C28" s="258"/>
      <c r="D28" s="258"/>
      <c r="E28" s="274"/>
      <c r="F28" s="33"/>
      <c r="G28" s="34"/>
      <c r="H28" s="93">
        <f>SUM(H29:H31)</f>
        <v>12000</v>
      </c>
      <c r="I28" s="38"/>
      <c r="J28" s="93">
        <f>SUM(J29:J31)</f>
        <v>12000</v>
      </c>
    </row>
    <row r="29" spans="1:10" ht="20.25" customHeight="1">
      <c r="A29" s="64"/>
      <c r="B29" s="41" t="s">
        <v>146</v>
      </c>
      <c r="C29" s="271" t="s">
        <v>108</v>
      </c>
      <c r="D29" s="275"/>
      <c r="E29" s="272"/>
      <c r="F29" s="42"/>
      <c r="G29" s="43"/>
      <c r="H29" s="44"/>
      <c r="I29" s="49"/>
      <c r="J29" s="50"/>
    </row>
    <row r="30" spans="1:10" ht="20.25" customHeight="1">
      <c r="A30" s="40"/>
      <c r="B30" s="41"/>
      <c r="C30" s="66">
        <v>1.1000000000000001</v>
      </c>
      <c r="D30" s="271" t="s">
        <v>109</v>
      </c>
      <c r="E30" s="272"/>
      <c r="F30" s="42"/>
      <c r="G30" s="43"/>
      <c r="H30" s="44"/>
      <c r="I30" s="78"/>
      <c r="J30" s="79"/>
    </row>
    <row r="31" spans="1:10" ht="20.25" customHeight="1">
      <c r="A31" s="40"/>
      <c r="B31" s="41"/>
      <c r="C31" s="66"/>
      <c r="D31" s="271" t="s">
        <v>161</v>
      </c>
      <c r="E31" s="279"/>
      <c r="F31" s="42" t="s">
        <v>114</v>
      </c>
      <c r="G31" s="43">
        <v>1</v>
      </c>
      <c r="H31" s="44">
        <v>12000</v>
      </c>
      <c r="I31" s="78">
        <v>1</v>
      </c>
      <c r="J31" s="79">
        <v>12000</v>
      </c>
    </row>
    <row r="32" spans="1:10" s="113" customFormat="1" ht="20.7" customHeight="1">
      <c r="A32" s="308" t="s">
        <v>115</v>
      </c>
      <c r="B32" s="309"/>
      <c r="C32" s="309"/>
      <c r="D32" s="309"/>
      <c r="E32" s="310"/>
      <c r="F32" s="115"/>
      <c r="G32" s="116"/>
      <c r="H32" s="119">
        <f>H33</f>
        <v>29500</v>
      </c>
      <c r="I32" s="120"/>
      <c r="J32" s="119">
        <f>J33</f>
        <v>29500</v>
      </c>
    </row>
    <row r="33" spans="1:10" s="113" customFormat="1" ht="21">
      <c r="A33" s="121"/>
      <c r="B33" s="311" t="s">
        <v>116</v>
      </c>
      <c r="C33" s="311"/>
      <c r="D33" s="311"/>
      <c r="E33" s="312"/>
      <c r="F33" s="122"/>
      <c r="G33" s="123"/>
      <c r="H33" s="156">
        <f>SUM(H34:H39)</f>
        <v>29500</v>
      </c>
      <c r="I33" s="128"/>
      <c r="J33" s="156">
        <f>SUM(J34:J39)</f>
        <v>29500</v>
      </c>
    </row>
    <row r="34" spans="1:10" s="113" customFormat="1" ht="21">
      <c r="A34" s="139"/>
      <c r="B34" s="155" t="s">
        <v>162</v>
      </c>
      <c r="C34" s="323" t="s">
        <v>118</v>
      </c>
      <c r="D34" s="323"/>
      <c r="E34" s="324"/>
      <c r="F34" s="130"/>
      <c r="G34" s="131"/>
      <c r="H34" s="132"/>
      <c r="I34" s="135"/>
      <c r="J34" s="136"/>
    </row>
    <row r="35" spans="1:10" s="113" customFormat="1" ht="21">
      <c r="A35" s="139"/>
      <c r="B35" s="41"/>
      <c r="C35" s="140">
        <v>2.1</v>
      </c>
      <c r="D35" s="260" t="s">
        <v>119</v>
      </c>
      <c r="E35" s="261"/>
      <c r="F35" s="130"/>
      <c r="G35" s="131"/>
      <c r="H35" s="132"/>
      <c r="I35" s="135"/>
      <c r="J35" s="136"/>
    </row>
    <row r="36" spans="1:10" s="113" customFormat="1" ht="21">
      <c r="A36" s="139"/>
      <c r="B36" s="41"/>
      <c r="C36" s="140"/>
      <c r="D36" s="260" t="s">
        <v>168</v>
      </c>
      <c r="E36" s="261"/>
      <c r="F36" s="130" t="s">
        <v>34</v>
      </c>
      <c r="G36" s="131">
        <v>1</v>
      </c>
      <c r="H36" s="132">
        <v>22000</v>
      </c>
      <c r="I36" s="135">
        <v>1</v>
      </c>
      <c r="J36" s="136">
        <v>22000</v>
      </c>
    </row>
    <row r="37" spans="1:10" s="113" customFormat="1" ht="20.7" customHeight="1">
      <c r="A37" s="139"/>
      <c r="B37" s="41"/>
      <c r="C37" s="140"/>
      <c r="D37" s="260" t="s">
        <v>169</v>
      </c>
      <c r="E37" s="261"/>
      <c r="F37" s="130" t="s">
        <v>21</v>
      </c>
      <c r="G37" s="131">
        <v>30</v>
      </c>
      <c r="H37" s="132">
        <v>6000</v>
      </c>
      <c r="I37" s="135">
        <v>30</v>
      </c>
      <c r="J37" s="136">
        <v>6000</v>
      </c>
    </row>
    <row r="38" spans="1:10" s="113" customFormat="1" ht="21">
      <c r="A38" s="139"/>
      <c r="B38" s="41"/>
      <c r="C38" s="140" t="s">
        <v>45</v>
      </c>
      <c r="D38" s="260" t="s">
        <v>120</v>
      </c>
      <c r="E38" s="261"/>
      <c r="F38" s="130"/>
      <c r="G38" s="131"/>
      <c r="H38" s="132"/>
      <c r="I38" s="135"/>
      <c r="J38" s="136"/>
    </row>
    <row r="39" spans="1:10" s="113" customFormat="1" ht="21">
      <c r="A39" s="139"/>
      <c r="B39" s="41"/>
      <c r="C39" s="140"/>
      <c r="D39" s="260" t="s">
        <v>121</v>
      </c>
      <c r="E39" s="261"/>
      <c r="F39" s="130" t="s">
        <v>17</v>
      </c>
      <c r="G39" s="131">
        <v>1</v>
      </c>
      <c r="H39" s="132">
        <v>1500</v>
      </c>
      <c r="I39" s="135">
        <v>1</v>
      </c>
      <c r="J39" s="136">
        <v>1500</v>
      </c>
    </row>
    <row r="40" spans="1:10" ht="21" customHeight="1">
      <c r="A40" s="257" t="s">
        <v>64</v>
      </c>
      <c r="B40" s="258"/>
      <c r="C40" s="258"/>
      <c r="D40" s="258"/>
      <c r="E40" s="259"/>
      <c r="F40" s="82"/>
      <c r="G40" s="82"/>
      <c r="H40" s="85">
        <f>H41</f>
        <v>4900</v>
      </c>
      <c r="I40" s="87"/>
      <c r="J40" s="85">
        <f>J41</f>
        <v>4900</v>
      </c>
    </row>
    <row r="41" spans="1:10" ht="20.25" customHeight="1">
      <c r="A41" s="278" t="s">
        <v>72</v>
      </c>
      <c r="B41" s="258"/>
      <c r="C41" s="258"/>
      <c r="D41" s="258"/>
      <c r="E41" s="274"/>
      <c r="F41" s="26"/>
      <c r="G41" s="27"/>
      <c r="H41" s="32">
        <f>H42</f>
        <v>4900</v>
      </c>
      <c r="I41" s="31"/>
      <c r="J41" s="32">
        <f>J42</f>
        <v>4900</v>
      </c>
    </row>
    <row r="42" spans="1:10" ht="20.25" customHeight="1">
      <c r="A42" s="57">
        <v>1</v>
      </c>
      <c r="B42" s="273" t="s">
        <v>73</v>
      </c>
      <c r="C42" s="258"/>
      <c r="D42" s="258"/>
      <c r="E42" s="274"/>
      <c r="F42" s="33"/>
      <c r="G42" s="34"/>
      <c r="H42" s="39">
        <f>SUM(H43:H46)</f>
        <v>4900</v>
      </c>
      <c r="I42" s="38"/>
      <c r="J42" s="39">
        <f>SUM(J43:J46)</f>
        <v>4900</v>
      </c>
    </row>
    <row r="43" spans="1:10" ht="20.25" customHeight="1">
      <c r="A43" s="64"/>
      <c r="B43" s="41" t="s">
        <v>24</v>
      </c>
      <c r="C43" s="271" t="s">
        <v>15</v>
      </c>
      <c r="D43" s="275"/>
      <c r="E43" s="272"/>
      <c r="F43" s="42"/>
      <c r="G43" s="43"/>
      <c r="H43" s="44"/>
      <c r="I43" s="49"/>
      <c r="J43" s="50"/>
    </row>
    <row r="44" spans="1:10" ht="20.25" customHeight="1">
      <c r="A44" s="64"/>
      <c r="B44" s="41"/>
      <c r="C44" s="66" t="s">
        <v>25</v>
      </c>
      <c r="D44" s="271" t="s">
        <v>179</v>
      </c>
      <c r="E44" s="272"/>
      <c r="F44" s="42" t="s">
        <v>21</v>
      </c>
      <c r="G44" s="43">
        <v>10</v>
      </c>
      <c r="H44" s="44">
        <v>2500</v>
      </c>
      <c r="I44" s="49">
        <v>10</v>
      </c>
      <c r="J44" s="50">
        <v>2500</v>
      </c>
    </row>
    <row r="45" spans="1:10" ht="20.25" customHeight="1">
      <c r="A45" s="64"/>
      <c r="B45" s="41" t="s">
        <v>27</v>
      </c>
      <c r="C45" s="286" t="s">
        <v>189</v>
      </c>
      <c r="D45" s="286"/>
      <c r="E45" s="326"/>
      <c r="F45" s="231"/>
      <c r="G45" s="236"/>
      <c r="H45" s="233"/>
      <c r="I45" s="230"/>
      <c r="J45" s="231"/>
    </row>
    <row r="46" spans="1:10" ht="20.25" customHeight="1">
      <c r="A46" s="40"/>
      <c r="B46" s="94"/>
      <c r="C46" s="108" t="s">
        <v>25</v>
      </c>
      <c r="D46" s="327" t="s">
        <v>191</v>
      </c>
      <c r="E46" s="328"/>
      <c r="F46" s="234" t="s">
        <v>75</v>
      </c>
      <c r="G46" s="237" t="s">
        <v>146</v>
      </c>
      <c r="H46" s="44">
        <v>2400</v>
      </c>
      <c r="I46" s="238">
        <v>1</v>
      </c>
      <c r="J46" s="44">
        <v>2400</v>
      </c>
    </row>
    <row r="47" spans="1:10" ht="21" customHeight="1">
      <c r="A47" s="257" t="s">
        <v>80</v>
      </c>
      <c r="B47" s="258"/>
      <c r="C47" s="258"/>
      <c r="D47" s="258"/>
      <c r="E47" s="259"/>
      <c r="F47" s="82"/>
      <c r="G47" s="82"/>
      <c r="H47" s="85">
        <f>H48</f>
        <v>400</v>
      </c>
      <c r="I47" s="87"/>
      <c r="J47" s="85">
        <f>J48</f>
        <v>400</v>
      </c>
    </row>
    <row r="48" spans="1:10" ht="20.25" customHeight="1">
      <c r="A48" s="278" t="s">
        <v>79</v>
      </c>
      <c r="B48" s="258"/>
      <c r="C48" s="258"/>
      <c r="D48" s="258"/>
      <c r="E48" s="274"/>
      <c r="F48" s="26"/>
      <c r="G48" s="27"/>
      <c r="H48" s="32">
        <f>H49</f>
        <v>400</v>
      </c>
      <c r="I48" s="31"/>
      <c r="J48" s="32">
        <f>J49</f>
        <v>400</v>
      </c>
    </row>
    <row r="49" spans="1:10" ht="20.25" customHeight="1">
      <c r="A49" s="57">
        <v>1</v>
      </c>
      <c r="B49" s="273" t="s">
        <v>81</v>
      </c>
      <c r="C49" s="258"/>
      <c r="D49" s="258"/>
      <c r="E49" s="274"/>
      <c r="F49" s="33"/>
      <c r="G49" s="34"/>
      <c r="H49" s="39">
        <f>SUM(H50:H51)</f>
        <v>400</v>
      </c>
      <c r="I49" s="38"/>
      <c r="J49" s="39">
        <f>SUM(J50:J51)</f>
        <v>400</v>
      </c>
    </row>
    <row r="50" spans="1:10" ht="20.25" customHeight="1">
      <c r="A50" s="40"/>
      <c r="B50" s="41" t="s">
        <v>24</v>
      </c>
      <c r="C50" s="282" t="s">
        <v>82</v>
      </c>
      <c r="D50" s="282"/>
      <c r="E50" s="285"/>
      <c r="F50" s="42"/>
      <c r="G50" s="43"/>
      <c r="H50" s="44"/>
      <c r="I50" s="49"/>
      <c r="J50" s="50"/>
    </row>
    <row r="51" spans="1:10" ht="20.25" customHeight="1">
      <c r="A51" s="94"/>
      <c r="B51" s="95"/>
      <c r="C51" s="105" t="s">
        <v>25</v>
      </c>
      <c r="D51" s="280" t="s">
        <v>83</v>
      </c>
      <c r="E51" s="281"/>
      <c r="F51" s="96" t="s">
        <v>31</v>
      </c>
      <c r="G51" s="97">
        <v>1</v>
      </c>
      <c r="H51" s="98">
        <v>400</v>
      </c>
      <c r="I51" s="101">
        <v>1</v>
      </c>
      <c r="J51" s="102">
        <v>400</v>
      </c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209">
        <f>J7+J16+J21+J27+J32+J41+J48</f>
        <v>53804</v>
      </c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</sheetData>
  <mergeCells count="48">
    <mergeCell ref="C50:E50"/>
    <mergeCell ref="D51:E51"/>
    <mergeCell ref="A47:E47"/>
    <mergeCell ref="A48:E48"/>
    <mergeCell ref="B49:E49"/>
    <mergeCell ref="C43:E43"/>
    <mergeCell ref="D46:E46"/>
    <mergeCell ref="A40:E40"/>
    <mergeCell ref="A41:E41"/>
    <mergeCell ref="B42:E42"/>
    <mergeCell ref="D44:E44"/>
    <mergeCell ref="C45:E45"/>
    <mergeCell ref="D37:E37"/>
    <mergeCell ref="D38:E38"/>
    <mergeCell ref="D39:E39"/>
    <mergeCell ref="C34:E34"/>
    <mergeCell ref="D35:E35"/>
    <mergeCell ref="D36:E36"/>
    <mergeCell ref="A32:E32"/>
    <mergeCell ref="B33:E33"/>
    <mergeCell ref="A27:E27"/>
    <mergeCell ref="B28:E28"/>
    <mergeCell ref="C29:E29"/>
    <mergeCell ref="D30:E30"/>
    <mergeCell ref="D31:E31"/>
    <mergeCell ref="C26:E26"/>
    <mergeCell ref="B22:E22"/>
    <mergeCell ref="C23:E23"/>
    <mergeCell ref="D24:E24"/>
    <mergeCell ref="B25:E25"/>
    <mergeCell ref="D19:E19"/>
    <mergeCell ref="A21:E21"/>
    <mergeCell ref="B17:E17"/>
    <mergeCell ref="C18:E18"/>
    <mergeCell ref="C13:E13"/>
    <mergeCell ref="D14:E14"/>
    <mergeCell ref="D11:E11"/>
    <mergeCell ref="B12:E12"/>
    <mergeCell ref="A7:E7"/>
    <mergeCell ref="A8:E8"/>
    <mergeCell ref="B9:E9"/>
    <mergeCell ref="C10:E10"/>
    <mergeCell ref="A6:E6"/>
    <mergeCell ref="F5:G5"/>
    <mergeCell ref="A1:J1"/>
    <mergeCell ref="A2:J2"/>
    <mergeCell ref="A3:E4"/>
    <mergeCell ref="I3:J3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B7AB-FE57-4AA5-8A31-446D876DC9EC}">
  <sheetPr>
    <tabColor rgb="FF00B050"/>
  </sheetPr>
  <dimension ref="A1:J903"/>
  <sheetViews>
    <sheetView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O45" sqref="O45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.3320312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11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6">
        <f>H6+H43+H50</f>
        <v>53751</v>
      </c>
      <c r="I5" s="19"/>
      <c r="J5" s="106">
        <f>J6+J43+J50</f>
        <v>53751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157">
        <f>H7+H19+H24+H30+H35</f>
        <v>48451</v>
      </c>
      <c r="I6" s="25"/>
      <c r="J6" s="157">
        <f>J7+J19+J24+J30+J35</f>
        <v>48451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32">
        <f>H8</f>
        <v>12600</v>
      </c>
      <c r="I7" s="31"/>
      <c r="J7" s="32">
        <f>J8</f>
        <v>12600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50">
        <f>H9+H12</f>
        <v>12600</v>
      </c>
      <c r="I8" s="149"/>
      <c r="J8" s="150">
        <f>J9+J12</f>
        <v>12600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7">
        <f>SUM(H10:H11)</f>
        <v>600</v>
      </c>
      <c r="I9" s="168"/>
      <c r="J9" s="167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7">
        <f>SUM(H13:H18)</f>
        <v>12000</v>
      </c>
      <c r="I12" s="178"/>
      <c r="J12" s="177">
        <f>SUM(J13:J18)</f>
        <v>12000</v>
      </c>
    </row>
    <row r="13" spans="1:10" ht="20.25" customHeight="1">
      <c r="A13" s="40"/>
      <c r="B13" s="41" t="s">
        <v>48</v>
      </c>
      <c r="C13" s="282" t="s">
        <v>96</v>
      </c>
      <c r="D13" s="275"/>
      <c r="E13" s="272"/>
      <c r="F13" s="42"/>
      <c r="G13" s="43"/>
      <c r="H13" s="44"/>
      <c r="I13" s="110"/>
      <c r="J13" s="79"/>
    </row>
    <row r="14" spans="1:10" ht="20.25" customHeight="1">
      <c r="A14" s="40"/>
      <c r="B14" s="41"/>
      <c r="C14" s="66" t="s">
        <v>134</v>
      </c>
      <c r="D14" s="271" t="s">
        <v>97</v>
      </c>
      <c r="E14" s="272"/>
      <c r="F14" s="42"/>
      <c r="G14" s="43"/>
      <c r="H14" s="44"/>
      <c r="I14" s="110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98</v>
      </c>
      <c r="F15" s="42" t="s">
        <v>30</v>
      </c>
      <c r="G15" s="43">
        <v>1</v>
      </c>
      <c r="H15" s="44">
        <v>8000</v>
      </c>
      <c r="I15" s="110">
        <v>1</v>
      </c>
      <c r="J15" s="79">
        <v>8000</v>
      </c>
    </row>
    <row r="16" spans="1:10" ht="20.25" customHeight="1">
      <c r="A16" s="40"/>
      <c r="B16" s="41" t="s">
        <v>99</v>
      </c>
      <c r="C16" s="321" t="s">
        <v>185</v>
      </c>
      <c r="D16" s="321"/>
      <c r="E16" s="322"/>
      <c r="F16" s="42"/>
      <c r="G16" s="43"/>
      <c r="H16" s="44"/>
      <c r="I16" s="110"/>
      <c r="J16" s="79"/>
    </row>
    <row r="17" spans="1:10" ht="20.25" customHeight="1">
      <c r="A17" s="40"/>
      <c r="B17" s="41"/>
      <c r="C17" s="66" t="s">
        <v>135</v>
      </c>
      <c r="D17" s="271" t="s">
        <v>100</v>
      </c>
      <c r="E17" s="279"/>
      <c r="F17" s="42"/>
      <c r="G17" s="43"/>
      <c r="H17" s="44"/>
      <c r="I17" s="110"/>
      <c r="J17" s="79"/>
    </row>
    <row r="18" spans="1:10" ht="20.25" customHeight="1">
      <c r="A18" s="40"/>
      <c r="B18" s="41"/>
      <c r="C18" s="66"/>
      <c r="D18" s="89" t="s">
        <v>25</v>
      </c>
      <c r="E18" s="113" t="s">
        <v>136</v>
      </c>
      <c r="F18" s="42" t="s">
        <v>34</v>
      </c>
      <c r="G18" s="43">
        <v>1</v>
      </c>
      <c r="H18" s="44">
        <v>4000</v>
      </c>
      <c r="I18" s="110">
        <v>1</v>
      </c>
      <c r="J18" s="79">
        <v>4000</v>
      </c>
    </row>
    <row r="19" spans="1:10" ht="20.25" customHeight="1">
      <c r="A19" s="54" t="s">
        <v>32</v>
      </c>
      <c r="B19" s="55"/>
      <c r="C19" s="55"/>
      <c r="D19" s="55"/>
      <c r="E19" s="56"/>
      <c r="F19" s="26"/>
      <c r="G19" s="27"/>
      <c r="H19" s="32">
        <f>H20</f>
        <v>1500</v>
      </c>
      <c r="I19" s="31"/>
      <c r="J19" s="32">
        <f>J20</f>
        <v>1500</v>
      </c>
    </row>
    <row r="20" spans="1:10" ht="20.25" customHeight="1">
      <c r="A20" s="57">
        <v>1</v>
      </c>
      <c r="B20" s="318" t="s">
        <v>187</v>
      </c>
      <c r="C20" s="319"/>
      <c r="D20" s="319"/>
      <c r="E20" s="320"/>
      <c r="F20" s="33"/>
      <c r="G20" s="34"/>
      <c r="H20" s="39">
        <f>SUM(H21:H23)</f>
        <v>1500</v>
      </c>
      <c r="I20" s="38"/>
      <c r="J20" s="39">
        <f>SUM(J21:J23)</f>
        <v>1500</v>
      </c>
    </row>
    <row r="21" spans="1:10" ht="20.25" customHeight="1">
      <c r="A21" s="40"/>
      <c r="B21" s="41" t="s">
        <v>24</v>
      </c>
      <c r="C21" s="277" t="s">
        <v>36</v>
      </c>
      <c r="D21" s="275"/>
      <c r="E21" s="272"/>
      <c r="F21" s="42"/>
      <c r="G21" s="43"/>
      <c r="H21" s="44"/>
      <c r="I21" s="61"/>
      <c r="J21" s="62"/>
    </row>
    <row r="22" spans="1:10" ht="20.25" customHeight="1">
      <c r="A22" s="40"/>
      <c r="B22" s="41"/>
      <c r="C22" s="41" t="s">
        <v>25</v>
      </c>
      <c r="D22" s="277" t="s">
        <v>37</v>
      </c>
      <c r="E22" s="272"/>
      <c r="F22" s="42"/>
      <c r="G22" s="43"/>
      <c r="H22" s="44"/>
      <c r="I22" s="61"/>
      <c r="J22" s="62"/>
    </row>
    <row r="23" spans="1:10" ht="20.25" customHeight="1">
      <c r="A23" s="40"/>
      <c r="B23" s="41"/>
      <c r="C23" s="41"/>
      <c r="D23" s="41" t="s">
        <v>38</v>
      </c>
      <c r="E23" s="63" t="s">
        <v>149</v>
      </c>
      <c r="F23" s="42" t="s">
        <v>41</v>
      </c>
      <c r="G23" s="43">
        <v>1</v>
      </c>
      <c r="H23" s="44">
        <v>1500</v>
      </c>
      <c r="I23" s="61">
        <v>1</v>
      </c>
      <c r="J23" s="62">
        <v>1500</v>
      </c>
    </row>
    <row r="24" spans="1:10" ht="21" customHeight="1">
      <c r="A24" s="278" t="s">
        <v>50</v>
      </c>
      <c r="B24" s="258"/>
      <c r="C24" s="258"/>
      <c r="D24" s="258"/>
      <c r="E24" s="274"/>
      <c r="F24" s="26"/>
      <c r="G24" s="27"/>
      <c r="H24" s="32">
        <f>H25+H28</f>
        <v>1451</v>
      </c>
      <c r="I24" s="31"/>
      <c r="J24" s="32">
        <f>J25+J28</f>
        <v>1451</v>
      </c>
    </row>
    <row r="25" spans="1:10" ht="21" customHeight="1">
      <c r="A25" s="57">
        <v>1</v>
      </c>
      <c r="B25" s="273" t="s">
        <v>51</v>
      </c>
      <c r="C25" s="258"/>
      <c r="D25" s="258"/>
      <c r="E25" s="274"/>
      <c r="F25" s="33"/>
      <c r="G25" s="34"/>
      <c r="H25" s="39">
        <f>SUM(H26:H27)</f>
        <v>783</v>
      </c>
      <c r="I25" s="38"/>
      <c r="J25" s="39">
        <f>SUM(J26:J27)</f>
        <v>783</v>
      </c>
    </row>
    <row r="26" spans="1:10" ht="20.25" customHeight="1">
      <c r="A26" s="64"/>
      <c r="B26" s="41" t="s">
        <v>24</v>
      </c>
      <c r="C26" s="271" t="s">
        <v>52</v>
      </c>
      <c r="D26" s="275"/>
      <c r="E26" s="272"/>
      <c r="F26" s="42"/>
      <c r="G26" s="43"/>
      <c r="H26" s="44"/>
      <c r="I26" s="49"/>
      <c r="J26" s="50"/>
    </row>
    <row r="27" spans="1:10" ht="20.25" customHeight="1">
      <c r="A27" s="40"/>
      <c r="B27" s="41"/>
      <c r="C27" s="66" t="s">
        <v>25</v>
      </c>
      <c r="D27" s="271" t="s">
        <v>53</v>
      </c>
      <c r="E27" s="272"/>
      <c r="F27" s="42" t="s">
        <v>54</v>
      </c>
      <c r="G27" s="43">
        <v>1565</v>
      </c>
      <c r="H27" s="44">
        <v>783</v>
      </c>
      <c r="I27" s="49">
        <v>1565</v>
      </c>
      <c r="J27" s="50">
        <v>783</v>
      </c>
    </row>
    <row r="28" spans="1:10" ht="21" customHeight="1">
      <c r="A28" s="57">
        <v>2</v>
      </c>
      <c r="B28" s="273" t="s">
        <v>55</v>
      </c>
      <c r="C28" s="258"/>
      <c r="D28" s="258"/>
      <c r="E28" s="274"/>
      <c r="F28" s="33"/>
      <c r="G28" s="34"/>
      <c r="H28" s="39">
        <f t="shared" ref="H28:J28" si="0">SUM(H29)</f>
        <v>668</v>
      </c>
      <c r="I28" s="38"/>
      <c r="J28" s="39">
        <f t="shared" si="0"/>
        <v>668</v>
      </c>
    </row>
    <row r="29" spans="1:10" ht="21" customHeight="1">
      <c r="A29" s="67"/>
      <c r="B29" s="68" t="s">
        <v>48</v>
      </c>
      <c r="C29" s="315" t="s">
        <v>56</v>
      </c>
      <c r="D29" s="258"/>
      <c r="E29" s="274"/>
      <c r="F29" s="69" t="s">
        <v>34</v>
      </c>
      <c r="G29" s="70">
        <v>613</v>
      </c>
      <c r="H29" s="71">
        <v>668</v>
      </c>
      <c r="I29" s="74">
        <v>613</v>
      </c>
      <c r="J29" s="75">
        <v>668</v>
      </c>
    </row>
    <row r="30" spans="1:10" ht="20.25" customHeight="1">
      <c r="A30" s="278" t="s">
        <v>106</v>
      </c>
      <c r="B30" s="258"/>
      <c r="C30" s="258"/>
      <c r="D30" s="258"/>
      <c r="E30" s="274"/>
      <c r="F30" s="26"/>
      <c r="G30" s="27"/>
      <c r="H30" s="32">
        <f>H31</f>
        <v>8900</v>
      </c>
      <c r="I30" s="31"/>
      <c r="J30" s="32">
        <f>J31</f>
        <v>8900</v>
      </c>
    </row>
    <row r="31" spans="1:10" ht="20.25" customHeight="1">
      <c r="A31" s="57"/>
      <c r="B31" s="273" t="s">
        <v>107</v>
      </c>
      <c r="C31" s="258"/>
      <c r="D31" s="258"/>
      <c r="E31" s="274"/>
      <c r="F31" s="33"/>
      <c r="G31" s="34"/>
      <c r="H31" s="93">
        <f>SUM(H32:H34)</f>
        <v>8900</v>
      </c>
      <c r="I31" s="38"/>
      <c r="J31" s="93">
        <f>SUM(J32:J34)</f>
        <v>8900</v>
      </c>
    </row>
    <row r="32" spans="1:10" ht="20.25" customHeight="1">
      <c r="A32" s="64"/>
      <c r="B32" s="41" t="s">
        <v>146</v>
      </c>
      <c r="C32" s="271" t="s">
        <v>108</v>
      </c>
      <c r="D32" s="275"/>
      <c r="E32" s="272"/>
      <c r="F32" s="42"/>
      <c r="G32" s="43"/>
      <c r="H32" s="44"/>
      <c r="I32" s="49"/>
      <c r="J32" s="50"/>
    </row>
    <row r="33" spans="1:10" ht="20.25" customHeight="1">
      <c r="A33" s="40"/>
      <c r="B33" s="41"/>
      <c r="C33" s="66">
        <v>1.1000000000000001</v>
      </c>
      <c r="D33" s="271" t="s">
        <v>109</v>
      </c>
      <c r="E33" s="272"/>
      <c r="F33" s="42"/>
      <c r="G33" s="43"/>
      <c r="H33" s="44"/>
      <c r="I33" s="78"/>
      <c r="J33" s="79"/>
    </row>
    <row r="34" spans="1:10" ht="20.25" customHeight="1">
      <c r="A34" s="40"/>
      <c r="B34" s="41"/>
      <c r="C34" s="66"/>
      <c r="D34" s="271" t="s">
        <v>161</v>
      </c>
      <c r="E34" s="279"/>
      <c r="F34" s="42" t="s">
        <v>114</v>
      </c>
      <c r="G34" s="43">
        <v>1</v>
      </c>
      <c r="H34" s="44">
        <v>8900</v>
      </c>
      <c r="I34" s="78">
        <v>1</v>
      </c>
      <c r="J34" s="79">
        <v>8900</v>
      </c>
    </row>
    <row r="35" spans="1:10" s="113" customFormat="1" ht="20.7" customHeight="1">
      <c r="A35" s="308" t="s">
        <v>115</v>
      </c>
      <c r="B35" s="309"/>
      <c r="C35" s="309"/>
      <c r="D35" s="309"/>
      <c r="E35" s="310"/>
      <c r="F35" s="115"/>
      <c r="G35" s="116"/>
      <c r="H35" s="119">
        <f>H36</f>
        <v>24000</v>
      </c>
      <c r="I35" s="120"/>
      <c r="J35" s="119">
        <f>J36</f>
        <v>24000</v>
      </c>
    </row>
    <row r="36" spans="1:10" s="113" customFormat="1" ht="21">
      <c r="A36" s="121"/>
      <c r="B36" s="311" t="s">
        <v>116</v>
      </c>
      <c r="C36" s="311"/>
      <c r="D36" s="311"/>
      <c r="E36" s="312"/>
      <c r="F36" s="122"/>
      <c r="G36" s="123"/>
      <c r="H36" s="156">
        <f>SUM(H37:H42)</f>
        <v>24000</v>
      </c>
      <c r="I36" s="128"/>
      <c r="J36" s="156">
        <f>SUM(J37:J42)</f>
        <v>24000</v>
      </c>
    </row>
    <row r="37" spans="1:10" s="113" customFormat="1" ht="21">
      <c r="A37" s="129"/>
      <c r="B37" s="155" t="s">
        <v>146</v>
      </c>
      <c r="C37" s="313" t="s">
        <v>117</v>
      </c>
      <c r="D37" s="313"/>
      <c r="E37" s="314"/>
      <c r="F37" s="130"/>
      <c r="G37" s="131"/>
      <c r="H37" s="132"/>
      <c r="I37" s="137"/>
      <c r="J37" s="138"/>
    </row>
    <row r="38" spans="1:10" s="113" customFormat="1" ht="21">
      <c r="A38" s="139"/>
      <c r="B38" s="41"/>
      <c r="C38" s="140">
        <v>1.1000000000000001</v>
      </c>
      <c r="D38" s="260" t="s">
        <v>163</v>
      </c>
      <c r="E38" s="261"/>
      <c r="F38" s="130"/>
      <c r="G38" s="131"/>
      <c r="H38" s="132"/>
      <c r="I38" s="135"/>
      <c r="J38" s="136"/>
    </row>
    <row r="39" spans="1:10" s="113" customFormat="1" ht="21">
      <c r="A39" s="139"/>
      <c r="B39" s="41"/>
      <c r="C39" s="140"/>
      <c r="D39" s="260" t="s">
        <v>164</v>
      </c>
      <c r="E39" s="261"/>
      <c r="F39" s="130"/>
      <c r="G39" s="131"/>
      <c r="H39" s="132"/>
      <c r="I39" s="135"/>
      <c r="J39" s="136"/>
    </row>
    <row r="40" spans="1:10" s="113" customFormat="1" ht="21">
      <c r="A40" s="139"/>
      <c r="B40" s="41"/>
      <c r="C40" s="140"/>
      <c r="D40" s="142"/>
      <c r="E40" s="154" t="s">
        <v>166</v>
      </c>
      <c r="F40" s="130" t="s">
        <v>17</v>
      </c>
      <c r="G40" s="131">
        <v>1</v>
      </c>
      <c r="H40" s="132">
        <v>23000</v>
      </c>
      <c r="I40" s="135">
        <v>1</v>
      </c>
      <c r="J40" s="136">
        <v>23000</v>
      </c>
    </row>
    <row r="41" spans="1:10" s="113" customFormat="1" ht="21">
      <c r="A41" s="139"/>
      <c r="B41" s="41"/>
      <c r="C41" s="140">
        <v>1.2</v>
      </c>
      <c r="D41" s="260" t="s">
        <v>82</v>
      </c>
      <c r="E41" s="261"/>
      <c r="F41" s="130"/>
      <c r="G41" s="131"/>
      <c r="H41" s="132"/>
      <c r="I41" s="135"/>
      <c r="J41" s="136"/>
    </row>
    <row r="42" spans="1:10" s="113" customFormat="1" ht="20.7" customHeight="1">
      <c r="A42" s="139"/>
      <c r="B42" s="41"/>
      <c r="C42" s="140"/>
      <c r="D42" s="260" t="s">
        <v>167</v>
      </c>
      <c r="E42" s="261"/>
      <c r="F42" s="130" t="s">
        <v>34</v>
      </c>
      <c r="G42" s="131">
        <v>1</v>
      </c>
      <c r="H42" s="132">
        <v>1000</v>
      </c>
      <c r="I42" s="135">
        <v>1</v>
      </c>
      <c r="J42" s="136">
        <v>1000</v>
      </c>
    </row>
    <row r="43" spans="1:10" ht="21" customHeight="1">
      <c r="A43" s="257" t="s">
        <v>64</v>
      </c>
      <c r="B43" s="258"/>
      <c r="C43" s="258"/>
      <c r="D43" s="258"/>
      <c r="E43" s="259"/>
      <c r="F43" s="82"/>
      <c r="G43" s="82"/>
      <c r="H43" s="85">
        <f>H44</f>
        <v>4900</v>
      </c>
      <c r="I43" s="239"/>
      <c r="J43" s="240">
        <f>J44</f>
        <v>4900</v>
      </c>
    </row>
    <row r="44" spans="1:10" ht="20.25" customHeight="1">
      <c r="A44" s="278" t="s">
        <v>72</v>
      </c>
      <c r="B44" s="258"/>
      <c r="C44" s="258"/>
      <c r="D44" s="258"/>
      <c r="E44" s="274"/>
      <c r="F44" s="26"/>
      <c r="G44" s="27"/>
      <c r="H44" s="32">
        <f>H45</f>
        <v>4900</v>
      </c>
      <c r="I44" s="31"/>
      <c r="J44" s="32">
        <f>J45</f>
        <v>4900</v>
      </c>
    </row>
    <row r="45" spans="1:10" ht="20.25" customHeight="1">
      <c r="A45" s="57">
        <v>1</v>
      </c>
      <c r="B45" s="273" t="s">
        <v>73</v>
      </c>
      <c r="C45" s="258"/>
      <c r="D45" s="258"/>
      <c r="E45" s="274"/>
      <c r="F45" s="33"/>
      <c r="G45" s="34"/>
      <c r="H45" s="39">
        <f>SUM(H46:H49)</f>
        <v>4900</v>
      </c>
      <c r="I45" s="38"/>
      <c r="J45" s="39">
        <f>SUM(J46:J49)</f>
        <v>4900</v>
      </c>
    </row>
    <row r="46" spans="1:10" ht="20.25" customHeight="1">
      <c r="A46" s="64"/>
      <c r="B46" s="41" t="s">
        <v>24</v>
      </c>
      <c r="C46" s="271" t="s">
        <v>15</v>
      </c>
      <c r="D46" s="275"/>
      <c r="E46" s="272"/>
      <c r="F46" s="42"/>
      <c r="G46" s="43"/>
      <c r="H46" s="44"/>
      <c r="I46" s="49"/>
      <c r="J46" s="50"/>
    </row>
    <row r="47" spans="1:10" ht="20.25" customHeight="1">
      <c r="A47" s="64"/>
      <c r="B47" s="41"/>
      <c r="C47" s="66" t="s">
        <v>25</v>
      </c>
      <c r="D47" s="271" t="s">
        <v>179</v>
      </c>
      <c r="E47" s="272"/>
      <c r="F47" s="42" t="s">
        <v>21</v>
      </c>
      <c r="G47" s="43">
        <v>10</v>
      </c>
      <c r="H47" s="44">
        <v>2500</v>
      </c>
      <c r="I47" s="49">
        <v>10</v>
      </c>
      <c r="J47" s="50">
        <v>2500</v>
      </c>
    </row>
    <row r="48" spans="1:10" ht="20.25" customHeight="1">
      <c r="A48" s="64"/>
      <c r="B48" s="41" t="s">
        <v>27</v>
      </c>
      <c r="C48" s="286" t="s">
        <v>189</v>
      </c>
      <c r="D48" s="286"/>
      <c r="E48" s="326"/>
      <c r="F48" s="231"/>
      <c r="G48" s="236"/>
      <c r="H48" s="233"/>
      <c r="I48" s="230"/>
      <c r="J48" s="231"/>
    </row>
    <row r="49" spans="1:10" ht="20.25" customHeight="1">
      <c r="A49" s="40"/>
      <c r="B49" s="94"/>
      <c r="C49" s="108" t="s">
        <v>25</v>
      </c>
      <c r="D49" s="327" t="s">
        <v>191</v>
      </c>
      <c r="E49" s="328"/>
      <c r="F49" s="234" t="s">
        <v>75</v>
      </c>
      <c r="G49" s="237" t="s">
        <v>146</v>
      </c>
      <c r="H49" s="44">
        <v>2400</v>
      </c>
      <c r="I49" s="238">
        <v>1</v>
      </c>
      <c r="J49" s="44">
        <v>2400</v>
      </c>
    </row>
    <row r="50" spans="1:10" ht="21" customHeight="1">
      <c r="A50" s="257" t="s">
        <v>80</v>
      </c>
      <c r="B50" s="258"/>
      <c r="C50" s="258"/>
      <c r="D50" s="258"/>
      <c r="E50" s="259"/>
      <c r="F50" s="82"/>
      <c r="G50" s="82"/>
      <c r="H50" s="85">
        <f>H51</f>
        <v>400</v>
      </c>
      <c r="I50" s="239"/>
      <c r="J50" s="240">
        <f>J51</f>
        <v>400</v>
      </c>
    </row>
    <row r="51" spans="1:10" ht="20.25" customHeight="1">
      <c r="A51" s="278" t="s">
        <v>79</v>
      </c>
      <c r="B51" s="258"/>
      <c r="C51" s="258"/>
      <c r="D51" s="258"/>
      <c r="E51" s="274"/>
      <c r="F51" s="26"/>
      <c r="G51" s="27"/>
      <c r="H51" s="32">
        <f>H52</f>
        <v>400</v>
      </c>
      <c r="I51" s="31"/>
      <c r="J51" s="32">
        <f>J52</f>
        <v>400</v>
      </c>
    </row>
    <row r="52" spans="1:10" ht="20.25" customHeight="1">
      <c r="A52" s="57">
        <v>1</v>
      </c>
      <c r="B52" s="273" t="s">
        <v>81</v>
      </c>
      <c r="C52" s="258"/>
      <c r="D52" s="258"/>
      <c r="E52" s="274"/>
      <c r="F52" s="33"/>
      <c r="G52" s="34"/>
      <c r="H52" s="39">
        <f>SUM(H53:H54)</f>
        <v>400</v>
      </c>
      <c r="I52" s="38"/>
      <c r="J52" s="39">
        <f>SUM(J53:J54)</f>
        <v>400</v>
      </c>
    </row>
    <row r="53" spans="1:10" ht="20.25" customHeight="1">
      <c r="A53" s="40"/>
      <c r="B53" s="41" t="s">
        <v>24</v>
      </c>
      <c r="C53" s="282" t="s">
        <v>82</v>
      </c>
      <c r="D53" s="282"/>
      <c r="E53" s="285"/>
      <c r="F53" s="42"/>
      <c r="G53" s="43"/>
      <c r="H53" s="44"/>
      <c r="I53" s="49"/>
      <c r="J53" s="50"/>
    </row>
    <row r="54" spans="1:10" ht="20.25" customHeight="1">
      <c r="A54" s="94"/>
      <c r="B54" s="95"/>
      <c r="C54" s="105" t="s">
        <v>25</v>
      </c>
      <c r="D54" s="280" t="s">
        <v>83</v>
      </c>
      <c r="E54" s="281"/>
      <c r="F54" s="96" t="s">
        <v>31</v>
      </c>
      <c r="G54" s="97">
        <v>1</v>
      </c>
      <c r="H54" s="98">
        <v>400</v>
      </c>
      <c r="I54" s="101">
        <v>1</v>
      </c>
      <c r="J54" s="102">
        <v>400</v>
      </c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209">
        <f>J7+J19+J24+J30+J35+J44+J51</f>
        <v>53751</v>
      </c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</sheetData>
  <mergeCells count="49">
    <mergeCell ref="C53:E53"/>
    <mergeCell ref="D54:E54"/>
    <mergeCell ref="A50:E50"/>
    <mergeCell ref="A51:E51"/>
    <mergeCell ref="B52:E52"/>
    <mergeCell ref="C46:E46"/>
    <mergeCell ref="D49:E49"/>
    <mergeCell ref="A43:E43"/>
    <mergeCell ref="A44:E44"/>
    <mergeCell ref="B45:E45"/>
    <mergeCell ref="D47:E47"/>
    <mergeCell ref="C48:E48"/>
    <mergeCell ref="D39:E39"/>
    <mergeCell ref="D41:E41"/>
    <mergeCell ref="D42:E42"/>
    <mergeCell ref="A35:E35"/>
    <mergeCell ref="B36:E36"/>
    <mergeCell ref="C37:E37"/>
    <mergeCell ref="D38:E38"/>
    <mergeCell ref="A30:E30"/>
    <mergeCell ref="B31:E31"/>
    <mergeCell ref="C32:E32"/>
    <mergeCell ref="D33:E33"/>
    <mergeCell ref="D34:E34"/>
    <mergeCell ref="C29:E29"/>
    <mergeCell ref="B25:E25"/>
    <mergeCell ref="C26:E26"/>
    <mergeCell ref="D27:E27"/>
    <mergeCell ref="B28:E28"/>
    <mergeCell ref="D22:E22"/>
    <mergeCell ref="A24:E24"/>
    <mergeCell ref="B20:E20"/>
    <mergeCell ref="C21:E21"/>
    <mergeCell ref="C16:E16"/>
    <mergeCell ref="D17:E17"/>
    <mergeCell ref="D11:E11"/>
    <mergeCell ref="B12:E12"/>
    <mergeCell ref="C13:E13"/>
    <mergeCell ref="D14:E14"/>
    <mergeCell ref="A7:E7"/>
    <mergeCell ref="A8:E8"/>
    <mergeCell ref="B9:E9"/>
    <mergeCell ref="C10:E10"/>
    <mergeCell ref="A6:E6"/>
    <mergeCell ref="I3:J3"/>
    <mergeCell ref="F5:G5"/>
    <mergeCell ref="A1:J1"/>
    <mergeCell ref="A2:J2"/>
    <mergeCell ref="A3:E4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F96F-9CBA-4DFB-8AD3-CBF2016FE868}">
  <sheetPr>
    <tabColor rgb="FFFFC000"/>
  </sheetPr>
  <dimension ref="A1:J874"/>
  <sheetViews>
    <sheetView zoomScale="85" zoomScaleNormal="85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E29" sqref="E29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0.5546875" customWidth="1"/>
    <col min="8" max="8" width="13.33203125" customWidth="1"/>
    <col min="9" max="9" width="10.5546875" customWidth="1"/>
    <col min="10" max="10" width="13.10937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331" t="s">
        <v>1</v>
      </c>
      <c r="B3" s="332"/>
      <c r="C3" s="332"/>
      <c r="D3" s="332"/>
      <c r="E3" s="333"/>
      <c r="F3" s="3" t="s">
        <v>2</v>
      </c>
      <c r="G3" s="336" t="s">
        <v>182</v>
      </c>
      <c r="H3" s="198" t="s">
        <v>4</v>
      </c>
      <c r="I3" s="298" t="s">
        <v>12</v>
      </c>
      <c r="J3" s="299"/>
    </row>
    <row r="4" spans="1:10" ht="21" customHeight="1">
      <c r="A4" s="334"/>
      <c r="B4" s="330"/>
      <c r="C4" s="330"/>
      <c r="D4" s="330"/>
      <c r="E4" s="335"/>
      <c r="F4" s="6" t="s">
        <v>16</v>
      </c>
      <c r="G4" s="337"/>
      <c r="H4" s="199" t="s">
        <v>19</v>
      </c>
      <c r="I4" s="11" t="s">
        <v>17</v>
      </c>
      <c r="J4" s="12" t="s">
        <v>19</v>
      </c>
    </row>
    <row r="5" spans="1:10" ht="21" customHeight="1">
      <c r="A5" s="215"/>
      <c r="B5" s="216"/>
      <c r="C5" s="216"/>
      <c r="D5" s="216"/>
      <c r="E5" s="217" t="s">
        <v>20</v>
      </c>
      <c r="F5" s="143" t="s">
        <v>21</v>
      </c>
      <c r="G5" s="186"/>
      <c r="H5" s="187">
        <f>H6+H19</f>
        <v>37300</v>
      </c>
      <c r="I5" s="19"/>
      <c r="J5" s="106">
        <f>J6+J19</f>
        <v>37300</v>
      </c>
    </row>
    <row r="6" spans="1:10" ht="21" customHeight="1">
      <c r="A6" s="338" t="s">
        <v>22</v>
      </c>
      <c r="B6" s="339"/>
      <c r="C6" s="339"/>
      <c r="D6" s="339"/>
      <c r="E6" s="340"/>
      <c r="F6" s="21"/>
      <c r="G6" s="188"/>
      <c r="H6" s="157">
        <f>H7+H12</f>
        <v>27150</v>
      </c>
      <c r="I6" s="25"/>
      <c r="J6" s="157">
        <f>J7+J12</f>
        <v>27150</v>
      </c>
    </row>
    <row r="7" spans="1:10" ht="21" customHeight="1">
      <c r="A7" s="278" t="s">
        <v>50</v>
      </c>
      <c r="B7" s="258"/>
      <c r="C7" s="258"/>
      <c r="D7" s="258"/>
      <c r="E7" s="274"/>
      <c r="F7" s="26"/>
      <c r="G7" s="189"/>
      <c r="H7" s="190">
        <f>H8</f>
        <v>11150</v>
      </c>
      <c r="I7" s="31"/>
      <c r="J7" s="32">
        <f>J8</f>
        <v>11150</v>
      </c>
    </row>
    <row r="8" spans="1:10" ht="21" customHeight="1">
      <c r="A8" s="57">
        <v>1</v>
      </c>
      <c r="B8" s="273" t="s">
        <v>51</v>
      </c>
      <c r="C8" s="258"/>
      <c r="D8" s="258"/>
      <c r="E8" s="274"/>
      <c r="F8" s="33"/>
      <c r="G8" s="191"/>
      <c r="H8" s="152">
        <f>SUM(H9:H11)</f>
        <v>11150</v>
      </c>
      <c r="I8" s="38"/>
      <c r="J8" s="39">
        <f>SUM(J9:J11)</f>
        <v>11150</v>
      </c>
    </row>
    <row r="9" spans="1:10" ht="20.25" customHeight="1">
      <c r="A9" s="64"/>
      <c r="B9" s="41" t="s">
        <v>24</v>
      </c>
      <c r="C9" s="271" t="s">
        <v>52</v>
      </c>
      <c r="D9" s="275"/>
      <c r="E9" s="272"/>
      <c r="F9" s="42"/>
      <c r="G9" s="192"/>
      <c r="H9" s="193"/>
      <c r="I9" s="49"/>
      <c r="J9" s="50"/>
    </row>
    <row r="10" spans="1:10" ht="20.25" customHeight="1">
      <c r="A10" s="40"/>
      <c r="B10" s="41"/>
      <c r="C10" s="66" t="s">
        <v>25</v>
      </c>
      <c r="D10" s="271" t="s">
        <v>153</v>
      </c>
      <c r="E10" s="272"/>
      <c r="F10" s="42" t="s">
        <v>155</v>
      </c>
      <c r="G10" s="192">
        <v>8</v>
      </c>
      <c r="H10" s="193">
        <v>2400</v>
      </c>
      <c r="I10" s="49">
        <v>8</v>
      </c>
      <c r="J10" s="50">
        <v>2400</v>
      </c>
    </row>
    <row r="11" spans="1:10" ht="20.25" customHeight="1">
      <c r="A11" s="40"/>
      <c r="B11" s="41"/>
      <c r="C11" s="66" t="s">
        <v>26</v>
      </c>
      <c r="D11" s="271" t="s">
        <v>154</v>
      </c>
      <c r="E11" s="272"/>
      <c r="F11" s="42" t="s">
        <v>21</v>
      </c>
      <c r="G11" s="192">
        <v>25</v>
      </c>
      <c r="H11" s="193">
        <v>8750</v>
      </c>
      <c r="I11" s="61">
        <v>25</v>
      </c>
      <c r="J11" s="62">
        <v>8750</v>
      </c>
    </row>
    <row r="12" spans="1:10" ht="20.25" customHeight="1">
      <c r="A12" s="278" t="s">
        <v>58</v>
      </c>
      <c r="B12" s="258"/>
      <c r="C12" s="258"/>
      <c r="D12" s="258"/>
      <c r="E12" s="274"/>
      <c r="F12" s="26"/>
      <c r="G12" s="189"/>
      <c r="H12" s="190">
        <f>H13</f>
        <v>16000</v>
      </c>
      <c r="I12" s="31"/>
      <c r="J12" s="32">
        <f>J13</f>
        <v>16000</v>
      </c>
    </row>
    <row r="13" spans="1:10" ht="20.25" customHeight="1">
      <c r="A13" s="57">
        <v>1</v>
      </c>
      <c r="B13" s="273" t="s">
        <v>156</v>
      </c>
      <c r="C13" s="258"/>
      <c r="D13" s="258"/>
      <c r="E13" s="274"/>
      <c r="F13" s="33"/>
      <c r="G13" s="191"/>
      <c r="H13" s="152">
        <f>SUM(H14:H18)</f>
        <v>16000</v>
      </c>
      <c r="I13" s="38"/>
      <c r="J13" s="152">
        <f>SUM(J14:J18)</f>
        <v>16000</v>
      </c>
    </row>
    <row r="14" spans="1:10" ht="20.25" customHeight="1">
      <c r="A14" s="40"/>
      <c r="B14" s="41" t="s">
        <v>24</v>
      </c>
      <c r="C14" s="282" t="s">
        <v>157</v>
      </c>
      <c r="D14" s="275"/>
      <c r="E14" s="272"/>
      <c r="F14" s="42"/>
      <c r="G14" s="194"/>
      <c r="H14" s="193"/>
      <c r="I14" s="80"/>
      <c r="J14" s="79"/>
    </row>
    <row r="15" spans="1:10" ht="20.25" customHeight="1">
      <c r="A15" s="40"/>
      <c r="B15" s="41"/>
      <c r="C15" s="66" t="s">
        <v>25</v>
      </c>
      <c r="D15" s="271" t="s">
        <v>158</v>
      </c>
      <c r="E15" s="272"/>
      <c r="F15" s="42"/>
      <c r="G15" s="194"/>
      <c r="H15" s="193"/>
      <c r="I15" s="80"/>
      <c r="J15" s="79"/>
    </row>
    <row r="16" spans="1:10" ht="20.25" customHeight="1">
      <c r="A16" s="40"/>
      <c r="B16" s="41"/>
      <c r="C16" s="65"/>
      <c r="D16" s="113" t="s">
        <v>38</v>
      </c>
      <c r="E16" s="153" t="s">
        <v>159</v>
      </c>
      <c r="F16" s="42" t="s">
        <v>21</v>
      </c>
      <c r="G16" s="194">
        <v>1</v>
      </c>
      <c r="H16" s="193">
        <v>7000</v>
      </c>
      <c r="I16" s="80">
        <v>1</v>
      </c>
      <c r="J16" s="79">
        <v>7000</v>
      </c>
    </row>
    <row r="17" spans="1:10" ht="20.25" customHeight="1">
      <c r="A17" s="40"/>
      <c r="B17" s="41"/>
      <c r="C17" s="66"/>
      <c r="D17" s="113" t="s">
        <v>40</v>
      </c>
      <c r="E17" s="114" t="s">
        <v>160</v>
      </c>
      <c r="F17" s="42" t="s">
        <v>21</v>
      </c>
      <c r="G17" s="194">
        <v>1</v>
      </c>
      <c r="H17" s="193">
        <v>7000</v>
      </c>
      <c r="I17" s="80">
        <v>1</v>
      </c>
      <c r="J17" s="79">
        <v>7000</v>
      </c>
    </row>
    <row r="18" spans="1:10" ht="20.25" customHeight="1">
      <c r="A18" s="40"/>
      <c r="B18" s="41"/>
      <c r="C18" s="66" t="s">
        <v>26</v>
      </c>
      <c r="D18" s="271" t="s">
        <v>59</v>
      </c>
      <c r="E18" s="272"/>
      <c r="F18" s="42" t="s">
        <v>17</v>
      </c>
      <c r="G18" s="194">
        <v>1</v>
      </c>
      <c r="H18" s="193">
        <v>2000</v>
      </c>
      <c r="I18" s="80">
        <v>1</v>
      </c>
      <c r="J18" s="79">
        <v>2000</v>
      </c>
    </row>
    <row r="19" spans="1:10" ht="21" customHeight="1">
      <c r="A19" s="257" t="s">
        <v>64</v>
      </c>
      <c r="B19" s="258"/>
      <c r="C19" s="258"/>
      <c r="D19" s="258"/>
      <c r="E19" s="259"/>
      <c r="F19" s="82"/>
      <c r="G19" s="195"/>
      <c r="H19" s="196">
        <f>H20</f>
        <v>10150</v>
      </c>
      <c r="I19" s="87"/>
      <c r="J19" s="85">
        <f>J20</f>
        <v>10150</v>
      </c>
    </row>
    <row r="20" spans="1:10" ht="20.25" customHeight="1">
      <c r="A20" s="278" t="s">
        <v>72</v>
      </c>
      <c r="B20" s="258"/>
      <c r="C20" s="258"/>
      <c r="D20" s="258"/>
      <c r="E20" s="274"/>
      <c r="F20" s="26"/>
      <c r="G20" s="189"/>
      <c r="H20" s="190">
        <f>H21</f>
        <v>10150</v>
      </c>
      <c r="I20" s="31"/>
      <c r="J20" s="32">
        <f t="shared" ref="J20" si="0">J21</f>
        <v>10150</v>
      </c>
    </row>
    <row r="21" spans="1:10" ht="20.25" customHeight="1">
      <c r="A21" s="57">
        <v>1</v>
      </c>
      <c r="B21" s="273" t="s">
        <v>73</v>
      </c>
      <c r="C21" s="258"/>
      <c r="D21" s="258"/>
      <c r="E21" s="274"/>
      <c r="F21" s="33"/>
      <c r="G21" s="191"/>
      <c r="H21" s="152">
        <f>SUM(H22:H25)</f>
        <v>10150</v>
      </c>
      <c r="I21" s="38"/>
      <c r="J21" s="39">
        <f>SUM(J22:J25)</f>
        <v>10150</v>
      </c>
    </row>
    <row r="22" spans="1:10" ht="20.25" customHeight="1">
      <c r="A22" s="58"/>
      <c r="B22" s="41" t="s">
        <v>24</v>
      </c>
      <c r="C22" s="282" t="s">
        <v>74</v>
      </c>
      <c r="D22" s="275"/>
      <c r="E22" s="272"/>
      <c r="F22" s="40"/>
      <c r="G22" s="192"/>
      <c r="H22" s="193"/>
      <c r="I22" s="80"/>
      <c r="J22" s="79"/>
    </row>
    <row r="23" spans="1:10" ht="20.25" customHeight="1">
      <c r="A23" s="58"/>
      <c r="B23" s="41"/>
      <c r="C23" s="218" t="s">
        <v>25</v>
      </c>
      <c r="D23" s="219" t="s">
        <v>74</v>
      </c>
      <c r="E23" s="223"/>
      <c r="F23" s="220" t="s">
        <v>75</v>
      </c>
      <c r="G23" s="224">
        <v>7</v>
      </c>
      <c r="H23" s="225">
        <v>4200</v>
      </c>
      <c r="I23" s="80">
        <v>7</v>
      </c>
      <c r="J23" s="79">
        <v>4200</v>
      </c>
    </row>
    <row r="24" spans="1:10" ht="20.25" customHeight="1">
      <c r="A24" s="58"/>
      <c r="B24" s="41" t="s">
        <v>27</v>
      </c>
      <c r="C24" s="286" t="s">
        <v>189</v>
      </c>
      <c r="D24" s="286"/>
      <c r="E24" s="326"/>
      <c r="F24" s="231"/>
      <c r="G24" s="41"/>
      <c r="H24" s="233"/>
      <c r="I24" s="230"/>
      <c r="J24" s="231"/>
    </row>
    <row r="25" spans="1:10" ht="20.25" customHeight="1">
      <c r="A25" s="94"/>
      <c r="B25" s="94"/>
      <c r="C25" s="108" t="s">
        <v>25</v>
      </c>
      <c r="D25" s="327" t="s">
        <v>190</v>
      </c>
      <c r="E25" s="328"/>
      <c r="F25" s="234" t="s">
        <v>39</v>
      </c>
      <c r="G25" s="226" t="s">
        <v>146</v>
      </c>
      <c r="H25" s="225">
        <v>5950</v>
      </c>
      <c r="I25" s="232">
        <v>1</v>
      </c>
      <c r="J25" s="235">
        <v>5950</v>
      </c>
    </row>
    <row r="26" spans="1:10" ht="20.25" customHeight="1">
      <c r="A26" s="1"/>
      <c r="B26" s="1"/>
      <c r="C26" s="1"/>
      <c r="D26" s="227"/>
      <c r="E26" s="228"/>
      <c r="F26" s="1"/>
      <c r="G26" s="229"/>
      <c r="H26" s="229"/>
      <c r="I26" s="1"/>
      <c r="J26" s="1"/>
    </row>
    <row r="27" spans="1:10" ht="20.25" customHeight="1">
      <c r="A27" s="1"/>
      <c r="B27" s="1"/>
      <c r="C27" s="1"/>
      <c r="D27" s="1"/>
      <c r="E27" s="1"/>
      <c r="F27" s="1"/>
      <c r="G27" s="2"/>
      <c r="H27" s="2"/>
      <c r="I27" s="1"/>
      <c r="J27" s="209">
        <f>J7+J12+J20</f>
        <v>37300</v>
      </c>
    </row>
    <row r="28" spans="1:10" ht="20.25" customHeight="1">
      <c r="A28" s="1"/>
      <c r="B28" s="1"/>
      <c r="C28" s="1"/>
      <c r="D28" s="1"/>
      <c r="E28" s="1"/>
      <c r="F28" s="1"/>
      <c r="G28" s="2"/>
      <c r="H28" s="2"/>
      <c r="I28" s="1"/>
      <c r="J28" s="1"/>
    </row>
    <row r="29" spans="1:10" ht="20.25" customHeight="1">
      <c r="A29" s="1"/>
      <c r="B29" s="1"/>
      <c r="C29" s="1"/>
      <c r="D29" s="1"/>
      <c r="E29" s="1"/>
      <c r="F29" s="1"/>
      <c r="G29" s="2"/>
      <c r="H29" s="2"/>
      <c r="I29" s="1"/>
      <c r="J29" s="1"/>
    </row>
    <row r="30" spans="1:10" ht="20.25" customHeight="1">
      <c r="A30" s="1"/>
      <c r="B30" s="1"/>
      <c r="C30" s="1"/>
      <c r="D30" s="1"/>
      <c r="E30" s="1"/>
      <c r="F30" s="1"/>
      <c r="G30" s="2"/>
      <c r="H30" s="2"/>
      <c r="I30" s="1"/>
      <c r="J30" s="1"/>
    </row>
    <row r="31" spans="1:10" ht="20.25" customHeight="1">
      <c r="A31" s="1"/>
      <c r="B31" s="1"/>
      <c r="C31" s="1"/>
      <c r="D31" s="1"/>
      <c r="E31" s="1"/>
      <c r="F31" s="1"/>
      <c r="G31" s="2"/>
      <c r="H31" s="2"/>
      <c r="I31" s="1"/>
      <c r="J31" s="1"/>
    </row>
    <row r="32" spans="1:10" ht="20.25" customHeight="1">
      <c r="A32" s="1"/>
      <c r="B32" s="1"/>
      <c r="C32" s="1"/>
      <c r="D32" s="1"/>
      <c r="E32" s="1"/>
      <c r="F32" s="1"/>
      <c r="G32" s="2"/>
      <c r="H32" s="2"/>
      <c r="I32" s="1"/>
      <c r="J32" s="1"/>
    </row>
    <row r="33" spans="1:10" ht="20.25" customHeight="1">
      <c r="A33" s="1"/>
      <c r="B33" s="1"/>
      <c r="C33" s="1"/>
      <c r="D33" s="1"/>
      <c r="E33" s="1"/>
      <c r="F33" s="1"/>
      <c r="G33" s="2"/>
      <c r="H33" s="2"/>
      <c r="I33" s="1"/>
      <c r="J33" s="1"/>
    </row>
    <row r="34" spans="1:10" ht="20.25" customHeight="1">
      <c r="A34" s="1"/>
      <c r="B34" s="1"/>
      <c r="C34" s="1"/>
      <c r="D34" s="1"/>
      <c r="E34" s="1"/>
      <c r="F34" s="1"/>
      <c r="G34" s="2"/>
      <c r="H34" s="2"/>
      <c r="I34" s="1"/>
      <c r="J34" s="1"/>
    </row>
    <row r="35" spans="1:10" ht="20.25" customHeight="1">
      <c r="A35" s="1"/>
      <c r="B35" s="1"/>
      <c r="C35" s="1"/>
      <c r="D35" s="1"/>
      <c r="E35" s="1"/>
      <c r="F35" s="1"/>
      <c r="G35" s="2"/>
      <c r="H35" s="2"/>
      <c r="I35" s="1"/>
      <c r="J35" s="1"/>
    </row>
    <row r="36" spans="1:10" ht="20.25" customHeight="1">
      <c r="A36" s="1"/>
      <c r="B36" s="1"/>
      <c r="C36" s="1"/>
      <c r="D36" s="1"/>
      <c r="E36" s="1"/>
      <c r="F36" s="1"/>
      <c r="G36" s="2"/>
      <c r="H36" s="2"/>
      <c r="I36" s="1"/>
      <c r="J36" s="1"/>
    </row>
    <row r="37" spans="1:10" ht="20.25" customHeight="1">
      <c r="A37" s="1"/>
      <c r="B37" s="1"/>
      <c r="C37" s="1"/>
      <c r="D37" s="1"/>
      <c r="E37" s="1"/>
      <c r="F37" s="1"/>
      <c r="G37" s="2"/>
      <c r="H37" s="2"/>
      <c r="I37" s="1"/>
      <c r="J37" s="1"/>
    </row>
    <row r="38" spans="1:10" ht="20.25" customHeight="1">
      <c r="A38" s="1"/>
      <c r="B38" s="1"/>
      <c r="C38" s="1"/>
      <c r="D38" s="1"/>
      <c r="E38" s="1"/>
      <c r="F38" s="1"/>
      <c r="G38" s="2"/>
      <c r="H38" s="2"/>
      <c r="I38" s="1"/>
      <c r="J38" s="1"/>
    </row>
    <row r="39" spans="1:10" ht="20.25" customHeight="1">
      <c r="A39" s="1"/>
      <c r="B39" s="1"/>
      <c r="C39" s="1"/>
      <c r="D39" s="1"/>
      <c r="E39" s="1"/>
      <c r="F39" s="1"/>
      <c r="G39" s="2"/>
      <c r="H39" s="2"/>
      <c r="I39" s="1"/>
      <c r="J39" s="1"/>
    </row>
    <row r="40" spans="1:10" ht="20.25" customHeight="1">
      <c r="A40" s="1"/>
      <c r="B40" s="1"/>
      <c r="C40" s="1"/>
      <c r="D40" s="1"/>
      <c r="E40" s="1"/>
      <c r="F40" s="1"/>
      <c r="G40" s="2"/>
      <c r="H40" s="2"/>
      <c r="I40" s="1"/>
      <c r="J40" s="1"/>
    </row>
    <row r="41" spans="1:10" ht="20.25" customHeight="1">
      <c r="A41" s="1"/>
      <c r="B41" s="1"/>
      <c r="C41" s="1"/>
      <c r="D41" s="1"/>
      <c r="E41" s="1"/>
      <c r="F41" s="1"/>
      <c r="G41" s="2"/>
      <c r="H41" s="2"/>
      <c r="I41" s="1"/>
      <c r="J41" s="1"/>
    </row>
    <row r="42" spans="1:10" ht="20.25" customHeight="1">
      <c r="A42" s="1"/>
      <c r="B42" s="1"/>
      <c r="C42" s="1"/>
      <c r="D42" s="1"/>
      <c r="E42" s="1"/>
      <c r="F42" s="1"/>
      <c r="G42" s="2"/>
      <c r="H42" s="2"/>
      <c r="I42" s="1"/>
      <c r="J42" s="1"/>
    </row>
    <row r="43" spans="1:10" ht="20.25" customHeight="1">
      <c r="A43" s="1"/>
      <c r="B43" s="1"/>
      <c r="C43" s="1"/>
      <c r="D43" s="1"/>
      <c r="E43" s="1"/>
      <c r="F43" s="1"/>
      <c r="G43" s="2"/>
      <c r="H43" s="2"/>
      <c r="I43" s="1"/>
      <c r="J43" s="1"/>
    </row>
    <row r="44" spans="1:10" ht="20.25" customHeight="1">
      <c r="A44" s="1"/>
      <c r="B44" s="1"/>
      <c r="C44" s="1"/>
      <c r="D44" s="1"/>
      <c r="E44" s="1"/>
      <c r="F44" s="1"/>
      <c r="G44" s="2"/>
      <c r="H44" s="2"/>
      <c r="I44" s="1"/>
      <c r="J44" s="1"/>
    </row>
    <row r="45" spans="1:10" ht="20.25" customHeight="1">
      <c r="A45" s="1"/>
      <c r="B45" s="1"/>
      <c r="C45" s="1"/>
      <c r="D45" s="1"/>
      <c r="E45" s="1"/>
      <c r="F45" s="1"/>
      <c r="G45" s="2"/>
      <c r="H45" s="2"/>
      <c r="I45" s="1"/>
      <c r="J45" s="1"/>
    </row>
    <row r="46" spans="1:10" ht="20.25" customHeight="1">
      <c r="A46" s="1"/>
      <c r="B46" s="1"/>
      <c r="C46" s="1"/>
      <c r="D46" s="1"/>
      <c r="E46" s="1"/>
      <c r="F46" s="1"/>
      <c r="G46" s="2"/>
      <c r="H46" s="2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2"/>
      <c r="H47" s="2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2"/>
      <c r="H48" s="2"/>
      <c r="I48" s="1"/>
      <c r="J48" s="1"/>
    </row>
    <row r="49" spans="1:10" ht="20.25" customHeight="1">
      <c r="A49" s="1"/>
      <c r="B49" s="1"/>
      <c r="C49" s="1"/>
      <c r="D49" s="1"/>
      <c r="E49" s="1"/>
      <c r="F49" s="1"/>
      <c r="G49" s="2"/>
      <c r="H49" s="2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2"/>
      <c r="H50" s="2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2"/>
      <c r="H51" s="2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2"/>
      <c r="H52" s="2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2"/>
      <c r="H53" s="2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2"/>
      <c r="H54" s="2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2"/>
      <c r="H55" s="2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2"/>
      <c r="H56" s="2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2"/>
      <c r="H57" s="2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2"/>
      <c r="H58" s="2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2"/>
      <c r="H59" s="2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2"/>
      <c r="H60" s="2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2"/>
      <c r="H61" s="2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2"/>
      <c r="H62" s="2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2"/>
      <c r="H63" s="2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2"/>
      <c r="H64" s="2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2"/>
      <c r="H65" s="2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2"/>
      <c r="H66" s="2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2"/>
      <c r="H67" s="2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2"/>
      <c r="H68" s="2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2"/>
      <c r="H69" s="2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2"/>
      <c r="H70" s="2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2"/>
      <c r="H71" s="2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2"/>
      <c r="H72" s="2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2"/>
      <c r="H73" s="2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2"/>
      <c r="H74" s="2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2"/>
      <c r="H75" s="2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2"/>
      <c r="H76" s="2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2"/>
      <c r="H77" s="2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2"/>
      <c r="H78" s="2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2"/>
      <c r="H79" s="2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2"/>
      <c r="H80" s="2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2"/>
      <c r="H81" s="2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2"/>
      <c r="H82" s="2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2"/>
      <c r="H83" s="2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2"/>
      <c r="H84" s="2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2"/>
      <c r="H85" s="2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2"/>
      <c r="H86" s="2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2"/>
      <c r="H87" s="2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2"/>
      <c r="H88" s="2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2"/>
      <c r="H89" s="2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2"/>
      <c r="H90" s="2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2"/>
      <c r="H91" s="2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2"/>
      <c r="H92" s="2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2"/>
      <c r="H93" s="2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2"/>
      <c r="H94" s="2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2"/>
      <c r="H95" s="2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2"/>
      <c r="H96" s="2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2"/>
      <c r="H97" s="2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2"/>
      <c r="H98" s="2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2"/>
      <c r="H99" s="2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2"/>
      <c r="H100" s="2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2"/>
      <c r="H101" s="2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2"/>
      <c r="H102" s="2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2"/>
      <c r="H103" s="2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2"/>
      <c r="H104" s="2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2"/>
      <c r="H105" s="2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2"/>
      <c r="H106" s="2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2"/>
      <c r="H107" s="2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2"/>
      <c r="H108" s="2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2"/>
      <c r="H109" s="2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2"/>
      <c r="H110" s="2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2"/>
      <c r="H111" s="2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2"/>
      <c r="H112" s="2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2"/>
      <c r="H113" s="2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2"/>
      <c r="H114" s="2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2"/>
      <c r="H115" s="2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2"/>
      <c r="H116" s="2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2"/>
      <c r="H117" s="2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2"/>
      <c r="H118" s="2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2"/>
      <c r="H119" s="2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2"/>
      <c r="H120" s="2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2"/>
      <c r="H121" s="2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2"/>
      <c r="H122" s="2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2"/>
      <c r="H123" s="2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2"/>
      <c r="H124" s="2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2"/>
      <c r="H125" s="2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2"/>
      <c r="H126" s="2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2"/>
      <c r="H127" s="2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2"/>
      <c r="H128" s="2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2"/>
      <c r="H129" s="2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2"/>
      <c r="H130" s="2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2"/>
      <c r="H131" s="2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2"/>
      <c r="H132" s="2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2"/>
      <c r="H133" s="2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2"/>
      <c r="H134" s="2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2"/>
      <c r="H135" s="2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2"/>
      <c r="H136" s="2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2"/>
      <c r="H137" s="2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2"/>
      <c r="H138" s="2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2"/>
      <c r="H139" s="2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2"/>
      <c r="H140" s="2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2"/>
      <c r="H141" s="2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2"/>
      <c r="H142" s="2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2"/>
      <c r="H143" s="2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2"/>
      <c r="H144" s="2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2"/>
      <c r="H145" s="2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2"/>
      <c r="H146" s="2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2"/>
      <c r="H147" s="2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2"/>
      <c r="H148" s="2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2"/>
      <c r="H149" s="2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2"/>
      <c r="H150" s="2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2"/>
      <c r="H151" s="2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2"/>
      <c r="H152" s="2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2"/>
      <c r="H153" s="2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2"/>
      <c r="H154" s="2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2"/>
      <c r="H155" s="2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2"/>
      <c r="H156" s="2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2"/>
      <c r="H157" s="2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2"/>
      <c r="H158" s="2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2"/>
      <c r="H159" s="2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2"/>
      <c r="H160" s="2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2"/>
      <c r="H161" s="2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2"/>
      <c r="H162" s="2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2"/>
      <c r="H163" s="2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2"/>
      <c r="H164" s="2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2"/>
      <c r="H165" s="2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2"/>
      <c r="H166" s="2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2"/>
      <c r="H167" s="2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2"/>
      <c r="H168" s="2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2"/>
      <c r="H169" s="2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2"/>
      <c r="H170" s="2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2"/>
      <c r="H171" s="2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2"/>
      <c r="H172" s="2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2"/>
      <c r="H173" s="2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2"/>
      <c r="H174" s="2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2"/>
      <c r="H175" s="2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2"/>
      <c r="H176" s="2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2"/>
      <c r="H177" s="2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2"/>
      <c r="H178" s="2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2"/>
      <c r="H179" s="2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2"/>
      <c r="H180" s="2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2"/>
      <c r="H181" s="2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2"/>
      <c r="H182" s="2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2"/>
      <c r="H183" s="2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2"/>
      <c r="H184" s="2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2"/>
      <c r="H185" s="2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2"/>
      <c r="H186" s="2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2"/>
      <c r="H187" s="2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2"/>
      <c r="H188" s="2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2"/>
      <c r="H189" s="2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2"/>
      <c r="H190" s="2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2"/>
      <c r="H191" s="2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2"/>
      <c r="H192" s="2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2"/>
      <c r="H193" s="2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2"/>
      <c r="H194" s="2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2"/>
      <c r="H195" s="2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2"/>
      <c r="H196" s="2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2"/>
      <c r="H197" s="2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2"/>
      <c r="H198" s="2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2"/>
      <c r="H199" s="2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2"/>
      <c r="H200" s="2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2"/>
      <c r="H201" s="2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2"/>
      <c r="H202" s="2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2"/>
      <c r="H203" s="2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2"/>
      <c r="H204" s="2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2"/>
      <c r="H205" s="2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2"/>
      <c r="H206" s="2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2"/>
      <c r="H207" s="2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2"/>
      <c r="H208" s="2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2"/>
      <c r="H209" s="2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2"/>
      <c r="H210" s="2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2"/>
      <c r="H211" s="2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2"/>
      <c r="H212" s="2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2"/>
      <c r="H213" s="2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2"/>
      <c r="H214" s="2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2"/>
      <c r="H215" s="2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2"/>
      <c r="H216" s="2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2"/>
      <c r="H217" s="2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2"/>
      <c r="H218" s="2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2"/>
      <c r="H219" s="2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2"/>
      <c r="H220" s="2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2"/>
      <c r="H221" s="2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2"/>
      <c r="H222" s="2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2"/>
      <c r="H223" s="2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2"/>
      <c r="H224" s="2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2"/>
      <c r="H225" s="2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2"/>
      <c r="H226" s="2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2"/>
      <c r="H227" s="2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2"/>
      <c r="H228" s="2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2"/>
      <c r="H229" s="2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2"/>
      <c r="H230" s="2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2"/>
      <c r="H231" s="2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2"/>
      <c r="H232" s="2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2"/>
      <c r="H233" s="2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2"/>
      <c r="H234" s="2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2"/>
      <c r="H235" s="2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2"/>
      <c r="H236" s="2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2"/>
      <c r="H237" s="2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2"/>
      <c r="H238" s="2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2"/>
      <c r="H239" s="2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2"/>
      <c r="H240" s="2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2"/>
      <c r="H241" s="2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2"/>
      <c r="H242" s="2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2"/>
      <c r="H243" s="2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2"/>
      <c r="H244" s="2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2"/>
      <c r="H245" s="2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2"/>
      <c r="H246" s="2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2"/>
      <c r="H247" s="2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2"/>
      <c r="H248" s="2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2"/>
      <c r="H249" s="2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2"/>
      <c r="H250" s="2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2"/>
      <c r="H251" s="2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2"/>
      <c r="H252" s="2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2"/>
      <c r="H253" s="2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2"/>
      <c r="H254" s="2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2"/>
      <c r="H255" s="2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2"/>
      <c r="H256" s="2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2"/>
      <c r="H257" s="2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2"/>
      <c r="H258" s="2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2"/>
      <c r="H259" s="2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2"/>
      <c r="H260" s="2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2"/>
      <c r="H261" s="2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2"/>
      <c r="H262" s="2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2"/>
      <c r="H263" s="2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2"/>
      <c r="H264" s="2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2"/>
      <c r="H265" s="2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2"/>
      <c r="H266" s="2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2"/>
      <c r="H267" s="2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2"/>
      <c r="H268" s="2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2"/>
      <c r="H269" s="2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2"/>
      <c r="H270" s="2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2"/>
      <c r="H271" s="2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2"/>
      <c r="H272" s="2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2"/>
      <c r="H273" s="2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2"/>
      <c r="H274" s="2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2"/>
      <c r="H275" s="2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2"/>
      <c r="H276" s="2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2"/>
      <c r="H277" s="2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2"/>
      <c r="H278" s="2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2"/>
      <c r="H279" s="2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2"/>
      <c r="H280" s="2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2"/>
      <c r="H281" s="2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2"/>
      <c r="H282" s="2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2"/>
      <c r="H283" s="2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2"/>
      <c r="H284" s="2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2"/>
      <c r="H285" s="2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2"/>
      <c r="H286" s="2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2"/>
      <c r="H287" s="2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2"/>
      <c r="H288" s="2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2"/>
      <c r="H289" s="2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2"/>
      <c r="H290" s="2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2"/>
      <c r="H291" s="2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2"/>
      <c r="H292" s="2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2"/>
      <c r="H293" s="2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2"/>
      <c r="H294" s="2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2"/>
      <c r="H295" s="2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2"/>
      <c r="H296" s="2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2"/>
      <c r="H297" s="2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2"/>
      <c r="H298" s="2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2"/>
      <c r="H299" s="2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2"/>
      <c r="H300" s="2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2"/>
      <c r="H301" s="2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2"/>
      <c r="H302" s="2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2"/>
      <c r="H303" s="2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2"/>
      <c r="H304" s="2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2"/>
      <c r="H305" s="2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2"/>
      <c r="H306" s="2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2"/>
      <c r="H307" s="2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2"/>
      <c r="H308" s="2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2"/>
      <c r="H309" s="2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2"/>
      <c r="H310" s="2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2"/>
      <c r="H311" s="2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2"/>
      <c r="H312" s="2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2"/>
      <c r="H313" s="2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2"/>
      <c r="H314" s="2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2"/>
      <c r="H315" s="2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2"/>
      <c r="H316" s="2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2"/>
      <c r="H317" s="2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2"/>
      <c r="H318" s="2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2"/>
      <c r="H319" s="2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2"/>
      <c r="H320" s="2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2"/>
      <c r="H321" s="2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2"/>
      <c r="H322" s="2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2"/>
      <c r="H323" s="2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2"/>
      <c r="H324" s="2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2"/>
      <c r="H325" s="2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2"/>
      <c r="H326" s="2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2"/>
      <c r="H327" s="2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2"/>
      <c r="H328" s="2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2"/>
      <c r="H329" s="2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2"/>
      <c r="H330" s="2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2"/>
      <c r="H331" s="2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2"/>
      <c r="H332" s="2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2"/>
      <c r="H333" s="2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2"/>
      <c r="H334" s="2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2"/>
      <c r="H335" s="2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2"/>
      <c r="H336" s="2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2"/>
      <c r="H337" s="2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2"/>
      <c r="H338" s="2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2"/>
      <c r="H339" s="2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2"/>
      <c r="H340" s="2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2"/>
      <c r="H341" s="2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2"/>
      <c r="H342" s="2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2"/>
      <c r="H343" s="2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2"/>
      <c r="H344" s="2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2"/>
      <c r="H345" s="2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2"/>
      <c r="H346" s="2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2"/>
      <c r="H347" s="2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2"/>
      <c r="H348" s="2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2"/>
      <c r="H349" s="2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2"/>
      <c r="H350" s="2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2"/>
      <c r="H351" s="2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2"/>
      <c r="H352" s="2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2"/>
      <c r="H353" s="2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2"/>
      <c r="H354" s="2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2"/>
      <c r="H355" s="2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2"/>
      <c r="H356" s="2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2"/>
      <c r="H357" s="2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2"/>
      <c r="H358" s="2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2"/>
      <c r="H359" s="2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2"/>
      <c r="H360" s="2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2"/>
      <c r="H361" s="2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2"/>
      <c r="H362" s="2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2"/>
      <c r="H363" s="2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2"/>
      <c r="H364" s="2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2"/>
      <c r="H365" s="2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2"/>
      <c r="H366" s="2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2"/>
      <c r="H367" s="2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2"/>
      <c r="H368" s="2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2"/>
      <c r="H369" s="2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2"/>
      <c r="H370" s="2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2"/>
      <c r="H371" s="2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2"/>
      <c r="H372" s="2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2"/>
      <c r="H373" s="2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2"/>
      <c r="H374" s="2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2"/>
      <c r="H375" s="2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2"/>
      <c r="H376" s="2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2"/>
      <c r="H377" s="2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2"/>
      <c r="H378" s="2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2"/>
      <c r="H379" s="2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2"/>
      <c r="H380" s="2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2"/>
      <c r="H381" s="2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2"/>
      <c r="H382" s="2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2"/>
      <c r="H383" s="2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2"/>
      <c r="H384" s="2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2"/>
      <c r="H385" s="2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2"/>
      <c r="H386" s="2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2"/>
      <c r="H387" s="2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2"/>
      <c r="H388" s="2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2"/>
      <c r="H389" s="2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2"/>
      <c r="H390" s="2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2"/>
      <c r="H391" s="2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2"/>
      <c r="H392" s="2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2"/>
      <c r="H393" s="2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2"/>
      <c r="H394" s="2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2"/>
      <c r="H395" s="2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2"/>
      <c r="H396" s="2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2"/>
      <c r="H397" s="2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2"/>
      <c r="H398" s="2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2"/>
      <c r="H399" s="2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2"/>
      <c r="H400" s="2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2"/>
      <c r="H401" s="2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2"/>
      <c r="H402" s="2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2"/>
      <c r="H403" s="2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2"/>
      <c r="H404" s="2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2"/>
      <c r="H405" s="2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2"/>
      <c r="H406" s="2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2"/>
      <c r="H407" s="2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2"/>
      <c r="H408" s="2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2"/>
      <c r="H409" s="2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2"/>
      <c r="H410" s="2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2"/>
      <c r="H411" s="2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2"/>
      <c r="H412" s="2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2"/>
      <c r="H413" s="2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2"/>
      <c r="H414" s="2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2"/>
      <c r="H415" s="2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2"/>
      <c r="H416" s="2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2"/>
      <c r="H417" s="2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2"/>
      <c r="H418" s="2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2"/>
      <c r="H419" s="2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2"/>
      <c r="H420" s="2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2"/>
      <c r="H421" s="2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2"/>
      <c r="H422" s="2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2"/>
      <c r="H423" s="2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2"/>
      <c r="H424" s="2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2"/>
      <c r="H425" s="2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2"/>
      <c r="H426" s="2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2"/>
      <c r="H427" s="2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2"/>
      <c r="H428" s="2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2"/>
      <c r="H429" s="2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2"/>
      <c r="H430" s="2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2"/>
      <c r="H431" s="2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2"/>
      <c r="H432" s="2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2"/>
      <c r="H433" s="2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2"/>
      <c r="H434" s="2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2"/>
      <c r="H435" s="2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2"/>
      <c r="H436" s="2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2"/>
      <c r="H437" s="2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2"/>
      <c r="H438" s="2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2"/>
      <c r="H439" s="2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2"/>
      <c r="H440" s="2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2"/>
      <c r="H441" s="2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2"/>
      <c r="H442" s="2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2"/>
      <c r="H443" s="2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2"/>
      <c r="H444" s="2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2"/>
      <c r="H445" s="2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2"/>
      <c r="H446" s="2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2"/>
      <c r="H447" s="2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2"/>
      <c r="H448" s="2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2"/>
      <c r="H449" s="2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2"/>
      <c r="H450" s="2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2"/>
      <c r="H451" s="2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2"/>
      <c r="H452" s="2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2"/>
      <c r="H453" s="2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2"/>
      <c r="H454" s="2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2"/>
      <c r="H455" s="2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2"/>
      <c r="H456" s="2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2"/>
      <c r="H457" s="2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2"/>
      <c r="H458" s="2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2"/>
      <c r="H459" s="2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2"/>
      <c r="H460" s="2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2"/>
      <c r="H461" s="2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2"/>
      <c r="H462" s="2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2"/>
      <c r="H463" s="2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2"/>
      <c r="H464" s="2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2"/>
      <c r="H465" s="2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2"/>
      <c r="H466" s="2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2"/>
      <c r="H467" s="2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2"/>
      <c r="H468" s="2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2"/>
      <c r="H469" s="2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2"/>
      <c r="H470" s="2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2"/>
      <c r="H471" s="2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2"/>
      <c r="H472" s="2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2"/>
      <c r="H473" s="2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2"/>
      <c r="H474" s="2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2"/>
      <c r="H475" s="2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2"/>
      <c r="H476" s="2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2"/>
      <c r="H477" s="2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2"/>
      <c r="H478" s="2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2"/>
      <c r="H479" s="2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2"/>
      <c r="H480" s="2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2"/>
      <c r="H481" s="2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2"/>
      <c r="H482" s="2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2"/>
      <c r="H483" s="2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2"/>
      <c r="H484" s="2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2"/>
      <c r="H485" s="2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2"/>
      <c r="H486" s="2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2"/>
      <c r="H487" s="2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2"/>
      <c r="H488" s="2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2"/>
      <c r="H489" s="2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2"/>
      <c r="H490" s="2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2"/>
      <c r="H491" s="2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2"/>
      <c r="H492" s="2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2"/>
      <c r="H493" s="2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2"/>
      <c r="H494" s="2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2"/>
      <c r="H495" s="2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2"/>
      <c r="H496" s="2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2"/>
      <c r="H497" s="2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2"/>
      <c r="H498" s="2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2"/>
      <c r="H499" s="2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2"/>
      <c r="H500" s="2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2"/>
      <c r="H501" s="2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2"/>
      <c r="H502" s="2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2"/>
      <c r="H503" s="2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2"/>
      <c r="H504" s="2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2"/>
      <c r="H505" s="2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2"/>
      <c r="H506" s="2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2"/>
      <c r="H507" s="2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2"/>
      <c r="H508" s="2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2"/>
      <c r="H509" s="2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2"/>
      <c r="H510" s="2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2"/>
      <c r="H511" s="2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2"/>
      <c r="H512" s="2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2"/>
      <c r="H513" s="2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2"/>
      <c r="H514" s="2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2"/>
      <c r="H515" s="2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2"/>
      <c r="H516" s="2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2"/>
      <c r="H517" s="2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2"/>
      <c r="H518" s="2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2"/>
      <c r="H519" s="2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2"/>
      <c r="H520" s="2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2"/>
      <c r="H521" s="2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2"/>
      <c r="H522" s="2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2"/>
      <c r="H523" s="2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2"/>
      <c r="H524" s="2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2"/>
      <c r="H525" s="2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2"/>
      <c r="H526" s="2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2"/>
      <c r="H527" s="2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2"/>
      <c r="H528" s="2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2"/>
      <c r="H529" s="2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2"/>
      <c r="H530" s="2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2"/>
      <c r="H531" s="2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2"/>
      <c r="H532" s="2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2"/>
      <c r="H533" s="2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2"/>
      <c r="H534" s="2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2"/>
      <c r="H535" s="2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2"/>
      <c r="H536" s="2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2"/>
      <c r="H537" s="2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2"/>
      <c r="H538" s="2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2"/>
      <c r="H539" s="2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2"/>
      <c r="H540" s="2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2"/>
      <c r="H541" s="2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2"/>
      <c r="H542" s="2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2"/>
      <c r="H543" s="2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2"/>
      <c r="H544" s="2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2"/>
      <c r="H545" s="2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2"/>
      <c r="H546" s="2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2"/>
      <c r="H547" s="2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2"/>
      <c r="H548" s="2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2"/>
      <c r="H549" s="2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2"/>
      <c r="H550" s="2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2"/>
      <c r="H551" s="2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2"/>
      <c r="H552" s="2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2"/>
      <c r="H553" s="2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2"/>
      <c r="H554" s="2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2"/>
      <c r="H555" s="2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2"/>
      <c r="H556" s="2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2"/>
      <c r="H557" s="2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2"/>
      <c r="H558" s="2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2"/>
      <c r="H559" s="2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2"/>
      <c r="H560" s="2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2"/>
      <c r="H561" s="2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2"/>
      <c r="H562" s="2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2"/>
      <c r="H563" s="2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2"/>
      <c r="H564" s="2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2"/>
      <c r="H565" s="2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2"/>
      <c r="H566" s="2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2"/>
      <c r="H567" s="2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2"/>
      <c r="H568" s="2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2"/>
      <c r="H569" s="2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2"/>
      <c r="H570" s="2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2"/>
      <c r="H571" s="2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2"/>
      <c r="H572" s="2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2"/>
      <c r="H573" s="2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2"/>
      <c r="H574" s="2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2"/>
      <c r="H575" s="2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2"/>
      <c r="H576" s="2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2"/>
      <c r="H577" s="2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2"/>
      <c r="H578" s="2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2"/>
      <c r="H579" s="2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2"/>
      <c r="H580" s="2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2"/>
      <c r="H581" s="2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2"/>
      <c r="H582" s="2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2"/>
      <c r="H583" s="2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2"/>
      <c r="H584" s="2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2"/>
      <c r="H585" s="2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2"/>
      <c r="H586" s="2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2"/>
      <c r="H587" s="2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2"/>
      <c r="H588" s="2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2"/>
      <c r="H589" s="2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2"/>
      <c r="H590" s="2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2"/>
      <c r="H591" s="2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2"/>
      <c r="H592" s="2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2"/>
      <c r="H593" s="2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2"/>
      <c r="H594" s="2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2"/>
      <c r="H595" s="2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2"/>
      <c r="H596" s="2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2"/>
      <c r="H597" s="2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2"/>
      <c r="H598" s="2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2"/>
      <c r="H599" s="2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2"/>
      <c r="H600" s="2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2"/>
      <c r="H601" s="2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2"/>
      <c r="H602" s="2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2"/>
      <c r="H603" s="2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2"/>
      <c r="H604" s="2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2"/>
      <c r="H605" s="2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2"/>
      <c r="H606" s="2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2"/>
      <c r="H607" s="2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2"/>
      <c r="H608" s="2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2"/>
      <c r="H609" s="2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2"/>
      <c r="H610" s="2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2"/>
      <c r="H611" s="2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2"/>
      <c r="H612" s="2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2"/>
      <c r="H613" s="2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2"/>
      <c r="H614" s="2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2"/>
      <c r="H615" s="2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2"/>
      <c r="H616" s="2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2"/>
      <c r="H617" s="2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2"/>
      <c r="H618" s="2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2"/>
      <c r="H619" s="2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2"/>
      <c r="H620" s="2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2"/>
      <c r="H621" s="2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2"/>
      <c r="H622" s="2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2"/>
      <c r="H623" s="2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2"/>
      <c r="H624" s="2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2"/>
      <c r="H625" s="2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2"/>
      <c r="H626" s="2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2"/>
      <c r="H627" s="2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2"/>
      <c r="H628" s="2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2"/>
      <c r="H629" s="2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2"/>
      <c r="H630" s="2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2"/>
      <c r="H631" s="2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2"/>
      <c r="H632" s="2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2"/>
      <c r="H633" s="2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2"/>
      <c r="H634" s="2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2"/>
      <c r="H635" s="2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2"/>
      <c r="H636" s="2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2"/>
      <c r="H637" s="2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2"/>
      <c r="H638" s="2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2"/>
      <c r="H639" s="2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2"/>
      <c r="H640" s="2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2"/>
      <c r="H641" s="2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2"/>
      <c r="H642" s="2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2"/>
      <c r="H643" s="2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2"/>
      <c r="H644" s="2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2"/>
      <c r="H645" s="2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2"/>
      <c r="H646" s="2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2"/>
      <c r="H647" s="2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2"/>
      <c r="H648" s="2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2"/>
      <c r="H649" s="2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2"/>
      <c r="H650" s="2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2"/>
      <c r="H651" s="2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2"/>
      <c r="H652" s="2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2"/>
      <c r="H653" s="2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2"/>
      <c r="H654" s="2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2"/>
      <c r="H655" s="2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2"/>
      <c r="H656" s="2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2"/>
      <c r="H657" s="2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2"/>
      <c r="H658" s="2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2"/>
      <c r="H659" s="2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2"/>
      <c r="H660" s="2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2"/>
      <c r="H661" s="2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2"/>
      <c r="H662" s="2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2"/>
      <c r="H663" s="2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2"/>
      <c r="H664" s="2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2"/>
      <c r="H665" s="2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2"/>
      <c r="H666" s="2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2"/>
      <c r="H667" s="2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2"/>
      <c r="H668" s="2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2"/>
      <c r="H669" s="2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2"/>
      <c r="H670" s="2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2"/>
      <c r="H671" s="2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2"/>
      <c r="H672" s="2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2"/>
      <c r="H673" s="2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2"/>
      <c r="H674" s="2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2"/>
      <c r="H675" s="2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2"/>
      <c r="H676" s="2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2"/>
      <c r="H677" s="2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2"/>
      <c r="H678" s="2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2"/>
      <c r="H679" s="2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2"/>
      <c r="H680" s="2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2"/>
      <c r="H681" s="2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2"/>
      <c r="H682" s="2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2"/>
      <c r="H683" s="2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2"/>
      <c r="H684" s="2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2"/>
      <c r="H685" s="2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2"/>
      <c r="H686" s="2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2"/>
      <c r="H687" s="2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2"/>
      <c r="H688" s="2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2"/>
      <c r="H689" s="2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2"/>
      <c r="H690" s="2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2"/>
      <c r="H691" s="2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2"/>
      <c r="H692" s="2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2"/>
      <c r="H693" s="2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2"/>
      <c r="H694" s="2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2"/>
      <c r="H695" s="2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2"/>
      <c r="H696" s="2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2"/>
      <c r="H697" s="2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2"/>
      <c r="H698" s="2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2"/>
      <c r="H699" s="2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2"/>
      <c r="H700" s="2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2"/>
      <c r="H701" s="2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2"/>
      <c r="H702" s="2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2"/>
      <c r="H703" s="2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2"/>
      <c r="H704" s="2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2"/>
      <c r="H705" s="2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2"/>
      <c r="H706" s="2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2"/>
      <c r="H707" s="2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2"/>
      <c r="H708" s="2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2"/>
      <c r="H709" s="2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2"/>
      <c r="H710" s="2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2"/>
      <c r="H711" s="2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2"/>
      <c r="H712" s="2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2"/>
      <c r="H713" s="2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2"/>
      <c r="H714" s="2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2"/>
      <c r="H715" s="2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2"/>
      <c r="H716" s="2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2"/>
      <c r="H717" s="2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2"/>
      <c r="H718" s="2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2"/>
      <c r="H719" s="2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2"/>
      <c r="H720" s="2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2"/>
      <c r="H721" s="2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2"/>
      <c r="H722" s="2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2"/>
      <c r="H723" s="2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2"/>
      <c r="H724" s="2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2"/>
      <c r="H725" s="2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2"/>
      <c r="H726" s="2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2"/>
      <c r="H727" s="2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2"/>
      <c r="H728" s="2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2"/>
      <c r="H729" s="2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2"/>
      <c r="H730" s="2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2"/>
      <c r="H731" s="2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2"/>
      <c r="H732" s="2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2"/>
      <c r="H733" s="2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2"/>
      <c r="H734" s="2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2"/>
      <c r="H735" s="2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2"/>
      <c r="H736" s="2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2"/>
      <c r="H737" s="2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2"/>
      <c r="H738" s="2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2"/>
      <c r="H739" s="2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2"/>
      <c r="H740" s="2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2"/>
      <c r="H741" s="2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2"/>
      <c r="H742" s="2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2"/>
      <c r="H743" s="2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2"/>
      <c r="H744" s="2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2"/>
      <c r="H745" s="2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2"/>
      <c r="H746" s="2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2"/>
      <c r="H747" s="2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2"/>
      <c r="H748" s="2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2"/>
      <c r="H749" s="2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2"/>
      <c r="H750" s="2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2"/>
      <c r="H751" s="2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2"/>
      <c r="H752" s="2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2"/>
      <c r="H753" s="2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2"/>
      <c r="H754" s="2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2"/>
      <c r="H755" s="2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2"/>
      <c r="H756" s="2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2"/>
      <c r="H757" s="2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2"/>
      <c r="H758" s="2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2"/>
      <c r="H759" s="2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2"/>
      <c r="H760" s="2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2"/>
      <c r="H761" s="2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2"/>
      <c r="H762" s="2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2"/>
      <c r="H763" s="2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2"/>
      <c r="H764" s="2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2"/>
      <c r="H765" s="2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2"/>
      <c r="H766" s="2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2"/>
      <c r="H767" s="2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2"/>
      <c r="H768" s="2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2"/>
      <c r="H769" s="2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2"/>
      <c r="H770" s="2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2"/>
      <c r="H771" s="2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2"/>
      <c r="H772" s="2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2"/>
      <c r="H773" s="2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2"/>
      <c r="H774" s="2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2"/>
      <c r="H775" s="2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2"/>
      <c r="H776" s="2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2"/>
      <c r="H777" s="2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2"/>
      <c r="H778" s="2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2"/>
      <c r="H779" s="2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2"/>
      <c r="H780" s="2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2"/>
      <c r="H781" s="2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2"/>
      <c r="H782" s="2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2"/>
      <c r="H783" s="2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2"/>
      <c r="H784" s="2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2"/>
      <c r="H785" s="2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2"/>
      <c r="H786" s="2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2"/>
      <c r="H787" s="2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2"/>
      <c r="H788" s="2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2"/>
      <c r="H789" s="2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2"/>
      <c r="H790" s="2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2"/>
      <c r="H791" s="2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2"/>
      <c r="H792" s="2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2"/>
      <c r="H793" s="2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2"/>
      <c r="H794" s="2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2"/>
      <c r="H795" s="2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2"/>
      <c r="H796" s="2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2"/>
      <c r="H797" s="2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2"/>
      <c r="H798" s="2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2"/>
      <c r="H799" s="2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2"/>
      <c r="H800" s="2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2"/>
      <c r="H801" s="2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2"/>
      <c r="H802" s="2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2"/>
      <c r="H803" s="2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2"/>
      <c r="H804" s="2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2"/>
      <c r="H805" s="2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2"/>
      <c r="H806" s="2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2"/>
      <c r="H807" s="2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2"/>
      <c r="H808" s="2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2"/>
      <c r="H809" s="2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2"/>
      <c r="H810" s="2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2"/>
      <c r="H811" s="2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2"/>
      <c r="H812" s="2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2"/>
      <c r="H813" s="2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2"/>
      <c r="H814" s="2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2"/>
      <c r="H815" s="2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2"/>
      <c r="H816" s="2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2"/>
      <c r="H817" s="2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2"/>
      <c r="H818" s="2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2"/>
      <c r="H819" s="2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2"/>
      <c r="H820" s="2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2"/>
      <c r="H821" s="2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2"/>
      <c r="H822" s="2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2"/>
      <c r="H823" s="2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2"/>
      <c r="H824" s="2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2"/>
      <c r="H825" s="2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2"/>
      <c r="H826" s="2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2"/>
      <c r="H827" s="2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2"/>
      <c r="H828" s="2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2"/>
      <c r="H829" s="2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2"/>
      <c r="H830" s="2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2"/>
      <c r="H831" s="2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2"/>
      <c r="H832" s="2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2"/>
      <c r="H833" s="2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2"/>
      <c r="H834" s="2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2"/>
      <c r="H835" s="2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2"/>
      <c r="H836" s="2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2"/>
      <c r="H837" s="2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2"/>
      <c r="H838" s="2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2"/>
      <c r="H839" s="2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2"/>
      <c r="H840" s="2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2"/>
      <c r="H841" s="2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2"/>
      <c r="H842" s="2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2"/>
      <c r="H843" s="2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2"/>
      <c r="H844" s="2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2"/>
      <c r="H845" s="2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2"/>
      <c r="H846" s="2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2"/>
      <c r="H847" s="2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2"/>
      <c r="H848" s="2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2"/>
      <c r="H849" s="2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2"/>
      <c r="H850" s="2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2"/>
      <c r="H851" s="2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2"/>
      <c r="H852" s="2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2"/>
      <c r="H853" s="2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2"/>
      <c r="H854" s="2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2"/>
      <c r="H855" s="2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2"/>
      <c r="H856" s="2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2"/>
      <c r="H857" s="2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2"/>
      <c r="H858" s="2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2"/>
      <c r="H859" s="2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2"/>
      <c r="H860" s="2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2"/>
      <c r="H861" s="2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2"/>
      <c r="H862" s="2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2"/>
      <c r="H863" s="2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2"/>
      <c r="H864" s="2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2"/>
      <c r="H865" s="2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2"/>
      <c r="H866" s="2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2"/>
      <c r="H867" s="2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2"/>
      <c r="H868" s="2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2"/>
      <c r="H869" s="2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2"/>
      <c r="H870" s="2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2"/>
      <c r="H871" s="2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2"/>
      <c r="H872" s="2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2"/>
      <c r="H873" s="2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2"/>
      <c r="H874" s="2"/>
      <c r="I874" s="1"/>
      <c r="J874" s="1"/>
    </row>
  </sheetData>
  <mergeCells count="22">
    <mergeCell ref="A6:E6"/>
    <mergeCell ref="B8:E8"/>
    <mergeCell ref="C9:E9"/>
    <mergeCell ref="D10:E10"/>
    <mergeCell ref="D11:E11"/>
    <mergeCell ref="A7:E7"/>
    <mergeCell ref="C24:E24"/>
    <mergeCell ref="D25:E25"/>
    <mergeCell ref="I3:J3"/>
    <mergeCell ref="A1:J1"/>
    <mergeCell ref="A2:J2"/>
    <mergeCell ref="A3:E4"/>
    <mergeCell ref="G3:G4"/>
    <mergeCell ref="C22:E22"/>
    <mergeCell ref="A19:E19"/>
    <mergeCell ref="A20:E20"/>
    <mergeCell ref="B21:E21"/>
    <mergeCell ref="A12:E12"/>
    <mergeCell ref="B13:E13"/>
    <mergeCell ref="C14:E14"/>
    <mergeCell ref="D15:E15"/>
    <mergeCell ref="D18:E18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A3D3-1527-47CC-BE94-F755685EE2DD}">
  <sheetPr>
    <tabColor rgb="FFFFC000"/>
  </sheetPr>
  <dimension ref="A1:J886"/>
  <sheetViews>
    <sheetView zoomScale="85" zoomScaleNormal="85" workbookViewId="0">
      <pane xSplit="6" ySplit="5" topLeftCell="G6" activePane="bottomRight" state="frozen"/>
      <selection pane="topRight" activeCell="I1" sqref="I1"/>
      <selection pane="bottomLeft" activeCell="A6" sqref="A6"/>
      <selection pane="bottomRight" activeCell="E15" sqref="E15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0.5546875" customWidth="1"/>
    <col min="8" max="8" width="13.33203125" customWidth="1"/>
    <col min="9" max="9" width="10.5546875" customWidth="1"/>
    <col min="10" max="10" width="12.8867187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42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336" t="s">
        <v>182</v>
      </c>
      <c r="H3" s="198" t="s">
        <v>4</v>
      </c>
      <c r="I3" s="341" t="s">
        <v>14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337"/>
      <c r="H4" s="199" t="s">
        <v>19</v>
      </c>
      <c r="I4" s="197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144" t="s">
        <v>21</v>
      </c>
      <c r="G5" s="17"/>
      <c r="H5" s="202">
        <f>H6+H29+H34</f>
        <v>74950</v>
      </c>
      <c r="I5" s="19"/>
      <c r="J5" s="106">
        <f>J6+J29+J34</f>
        <v>74950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4"/>
      <c r="H6" s="157">
        <f>H7+H11+H18</f>
        <v>47950</v>
      </c>
      <c r="I6" s="25"/>
      <c r="J6" s="157">
        <f>J7+J11+J18</f>
        <v>47950</v>
      </c>
    </row>
    <row r="7" spans="1:10" ht="21" customHeight="1">
      <c r="A7" s="278" t="s">
        <v>23</v>
      </c>
      <c r="B7" s="258"/>
      <c r="C7" s="258"/>
      <c r="D7" s="258"/>
      <c r="E7" s="274"/>
      <c r="F7" s="26"/>
      <c r="G7" s="29"/>
      <c r="H7" s="30">
        <f>H8</f>
        <v>27000</v>
      </c>
      <c r="I7" s="31">
        <f t="shared" ref="I7" si="0">I8</f>
        <v>0</v>
      </c>
      <c r="J7" s="32">
        <f>J8</f>
        <v>27000</v>
      </c>
    </row>
    <row r="8" spans="1:10" ht="21" customHeight="1">
      <c r="A8" s="297" t="s">
        <v>145</v>
      </c>
      <c r="B8" s="258"/>
      <c r="C8" s="258"/>
      <c r="D8" s="258"/>
      <c r="E8" s="274"/>
      <c r="F8" s="33"/>
      <c r="G8" s="36"/>
      <c r="H8" s="37">
        <f>SUM(H9:H10)</f>
        <v>27000</v>
      </c>
      <c r="I8" s="38">
        <v>0</v>
      </c>
      <c r="J8" s="39">
        <f>SUM(J9:J10)</f>
        <v>27000</v>
      </c>
    </row>
    <row r="9" spans="1:10" ht="20.25" customHeight="1">
      <c r="A9" s="40"/>
      <c r="B9" s="41" t="s">
        <v>146</v>
      </c>
      <c r="C9" s="277" t="s">
        <v>28</v>
      </c>
      <c r="D9" s="275"/>
      <c r="E9" s="272"/>
      <c r="F9" s="52"/>
      <c r="G9" s="45"/>
      <c r="H9" s="46"/>
      <c r="I9" s="47"/>
      <c r="J9" s="48"/>
    </row>
    <row r="10" spans="1:10" ht="20.25" customHeight="1">
      <c r="A10" s="40"/>
      <c r="B10" s="41"/>
      <c r="C10" s="41" t="s">
        <v>24</v>
      </c>
      <c r="D10" s="277" t="s">
        <v>147</v>
      </c>
      <c r="E10" s="272"/>
      <c r="F10" s="52" t="s">
        <v>30</v>
      </c>
      <c r="G10" s="45">
        <v>1</v>
      </c>
      <c r="H10" s="46">
        <v>27000</v>
      </c>
      <c r="I10" s="49">
        <v>1</v>
      </c>
      <c r="J10" s="50">
        <v>27000</v>
      </c>
    </row>
    <row r="11" spans="1:10" ht="20.25" customHeight="1">
      <c r="A11" s="54" t="s">
        <v>32</v>
      </c>
      <c r="B11" s="55"/>
      <c r="C11" s="55"/>
      <c r="D11" s="55"/>
      <c r="E11" s="56"/>
      <c r="F11" s="26"/>
      <c r="G11" s="29"/>
      <c r="H11" s="30">
        <f>H12</f>
        <v>6450</v>
      </c>
      <c r="I11" s="31"/>
      <c r="J11" s="32">
        <f>J12</f>
        <v>6450</v>
      </c>
    </row>
    <row r="12" spans="1:10" ht="20.25" customHeight="1">
      <c r="A12" s="57">
        <v>1</v>
      </c>
      <c r="B12" s="318" t="s">
        <v>187</v>
      </c>
      <c r="C12" s="319"/>
      <c r="D12" s="319"/>
      <c r="E12" s="320"/>
      <c r="F12" s="33"/>
      <c r="G12" s="36"/>
      <c r="H12" s="37">
        <f>SUM(H13:H17)</f>
        <v>6450</v>
      </c>
      <c r="I12" s="38"/>
      <c r="J12" s="39">
        <f>SUM(J13:J17)</f>
        <v>6450</v>
      </c>
    </row>
    <row r="13" spans="1:10" ht="20.25" customHeight="1">
      <c r="A13" s="40"/>
      <c r="B13" s="41" t="s">
        <v>29</v>
      </c>
      <c r="C13" s="277" t="s">
        <v>36</v>
      </c>
      <c r="D13" s="275"/>
      <c r="E13" s="272"/>
      <c r="F13" s="42"/>
      <c r="G13" s="45"/>
      <c r="H13" s="46"/>
      <c r="I13" s="49"/>
      <c r="J13" s="50"/>
    </row>
    <row r="14" spans="1:10" ht="20.25" customHeight="1">
      <c r="A14" s="40"/>
      <c r="B14" s="41"/>
      <c r="C14" s="41" t="s">
        <v>25</v>
      </c>
      <c r="D14" s="277" t="s">
        <v>37</v>
      </c>
      <c r="E14" s="272"/>
      <c r="F14" s="42"/>
      <c r="G14" s="45"/>
      <c r="H14" s="46"/>
      <c r="I14" s="49"/>
      <c r="J14" s="50"/>
    </row>
    <row r="15" spans="1:10" ht="20.25" customHeight="1">
      <c r="A15" s="40"/>
      <c r="B15" s="41"/>
      <c r="C15" s="41"/>
      <c r="D15" s="41" t="s">
        <v>38</v>
      </c>
      <c r="E15" s="51" t="s">
        <v>148</v>
      </c>
      <c r="F15" s="42" t="s">
        <v>41</v>
      </c>
      <c r="G15" s="45">
        <v>1</v>
      </c>
      <c r="H15" s="46">
        <v>5700</v>
      </c>
      <c r="I15" s="49">
        <v>1</v>
      </c>
      <c r="J15" s="50">
        <v>5700</v>
      </c>
    </row>
    <row r="16" spans="1:10" ht="20.25" customHeight="1">
      <c r="A16" s="40"/>
      <c r="B16" s="41"/>
      <c r="C16" s="41" t="s">
        <v>26</v>
      </c>
      <c r="D16" s="277" t="s">
        <v>42</v>
      </c>
      <c r="E16" s="272"/>
      <c r="F16" s="42"/>
      <c r="G16" s="45"/>
      <c r="H16" s="46"/>
      <c r="I16" s="49"/>
      <c r="J16" s="50"/>
    </row>
    <row r="17" spans="1:10" ht="20.25" customHeight="1">
      <c r="A17" s="40"/>
      <c r="B17" s="41"/>
      <c r="C17" s="41"/>
      <c r="D17" s="41" t="s">
        <v>43</v>
      </c>
      <c r="E17" s="53" t="s">
        <v>44</v>
      </c>
      <c r="F17" s="42" t="s">
        <v>34</v>
      </c>
      <c r="G17" s="45">
        <v>1</v>
      </c>
      <c r="H17" s="46">
        <v>750</v>
      </c>
      <c r="I17" s="49">
        <v>1</v>
      </c>
      <c r="J17" s="50">
        <v>750</v>
      </c>
    </row>
    <row r="18" spans="1:10" s="113" customFormat="1" ht="20.7" customHeight="1">
      <c r="A18" s="308" t="s">
        <v>115</v>
      </c>
      <c r="B18" s="309"/>
      <c r="C18" s="309"/>
      <c r="D18" s="309"/>
      <c r="E18" s="310"/>
      <c r="F18" s="115"/>
      <c r="G18" s="118"/>
      <c r="H18" s="119">
        <f>H19</f>
        <v>14500</v>
      </c>
      <c r="I18" s="120">
        <v>0</v>
      </c>
      <c r="J18" s="119">
        <f>J19</f>
        <v>14500</v>
      </c>
    </row>
    <row r="19" spans="1:10" s="113" customFormat="1" ht="21">
      <c r="A19" s="121"/>
      <c r="B19" s="311" t="s">
        <v>116</v>
      </c>
      <c r="C19" s="311"/>
      <c r="D19" s="311"/>
      <c r="E19" s="312"/>
      <c r="F19" s="122"/>
      <c r="G19" s="125"/>
      <c r="H19" s="126">
        <f>SUM(H20:H28)</f>
        <v>14500</v>
      </c>
      <c r="I19" s="128">
        <f>SUM(I20:I21)</f>
        <v>0</v>
      </c>
      <c r="J19" s="156">
        <f>SUM(J20:J28)</f>
        <v>14500</v>
      </c>
    </row>
    <row r="20" spans="1:10" s="113" customFormat="1" ht="21">
      <c r="A20" s="129"/>
      <c r="B20" s="155" t="s">
        <v>146</v>
      </c>
      <c r="C20" s="313" t="s">
        <v>117</v>
      </c>
      <c r="D20" s="313"/>
      <c r="E20" s="314"/>
      <c r="F20" s="130"/>
      <c r="G20" s="133"/>
      <c r="H20" s="134"/>
      <c r="I20" s="137"/>
      <c r="J20" s="138"/>
    </row>
    <row r="21" spans="1:10" s="113" customFormat="1" ht="21">
      <c r="A21" s="139"/>
      <c r="B21" s="41"/>
      <c r="C21" s="140">
        <v>1.1000000000000001</v>
      </c>
      <c r="D21" s="260" t="s">
        <v>163</v>
      </c>
      <c r="E21" s="261"/>
      <c r="F21" s="130"/>
      <c r="G21" s="133"/>
      <c r="H21" s="134"/>
      <c r="I21" s="135"/>
      <c r="J21" s="136"/>
    </row>
    <row r="22" spans="1:10" s="113" customFormat="1" ht="21">
      <c r="A22" s="139"/>
      <c r="B22" s="41"/>
      <c r="C22" s="140"/>
      <c r="D22" s="260" t="s">
        <v>164</v>
      </c>
      <c r="E22" s="261"/>
      <c r="F22" s="130"/>
      <c r="G22" s="133"/>
      <c r="H22" s="134"/>
      <c r="I22" s="135"/>
      <c r="J22" s="136"/>
    </row>
    <row r="23" spans="1:10" s="113" customFormat="1" ht="21">
      <c r="A23" s="139"/>
      <c r="B23" s="41"/>
      <c r="C23" s="140"/>
      <c r="D23" s="142"/>
      <c r="E23" s="154" t="s">
        <v>165</v>
      </c>
      <c r="F23" s="130" t="s">
        <v>41</v>
      </c>
      <c r="G23" s="141">
        <v>1</v>
      </c>
      <c r="H23" s="134">
        <v>12000</v>
      </c>
      <c r="I23" s="135">
        <v>1</v>
      </c>
      <c r="J23" s="136">
        <v>12000</v>
      </c>
    </row>
    <row r="24" spans="1:10" s="113" customFormat="1" ht="21">
      <c r="A24" s="139"/>
      <c r="B24" s="41"/>
      <c r="C24" s="140">
        <v>1.2</v>
      </c>
      <c r="D24" s="260" t="s">
        <v>82</v>
      </c>
      <c r="E24" s="261"/>
      <c r="F24" s="130"/>
      <c r="G24" s="141"/>
      <c r="H24" s="134"/>
      <c r="I24" s="135"/>
      <c r="J24" s="136"/>
    </row>
    <row r="25" spans="1:10" s="113" customFormat="1" ht="20.7" customHeight="1">
      <c r="A25" s="139"/>
      <c r="B25" s="41"/>
      <c r="C25" s="140"/>
      <c r="D25" s="260" t="s">
        <v>167</v>
      </c>
      <c r="E25" s="261"/>
      <c r="F25" s="130" t="s">
        <v>34</v>
      </c>
      <c r="G25" s="141">
        <v>1</v>
      </c>
      <c r="H25" s="134">
        <v>1000</v>
      </c>
      <c r="I25" s="135">
        <v>1</v>
      </c>
      <c r="J25" s="136">
        <v>1000</v>
      </c>
    </row>
    <row r="26" spans="1:10" s="113" customFormat="1" ht="21">
      <c r="A26" s="139"/>
      <c r="B26" s="155" t="s">
        <v>162</v>
      </c>
      <c r="C26" s="323" t="s">
        <v>118</v>
      </c>
      <c r="D26" s="323"/>
      <c r="E26" s="324"/>
      <c r="F26" s="130"/>
      <c r="G26" s="141"/>
      <c r="H26" s="134"/>
      <c r="I26" s="135"/>
      <c r="J26" s="136"/>
    </row>
    <row r="27" spans="1:10" s="113" customFormat="1" ht="21">
      <c r="A27" s="139"/>
      <c r="B27" s="41"/>
      <c r="C27" s="140">
        <v>2.1</v>
      </c>
      <c r="D27" s="260" t="s">
        <v>120</v>
      </c>
      <c r="E27" s="261"/>
      <c r="F27" s="130"/>
      <c r="G27" s="141"/>
      <c r="H27" s="134"/>
      <c r="I27" s="135"/>
      <c r="J27" s="136"/>
    </row>
    <row r="28" spans="1:10" s="113" customFormat="1" ht="21">
      <c r="A28" s="139"/>
      <c r="B28" s="41"/>
      <c r="C28" s="140"/>
      <c r="D28" s="260" t="s">
        <v>121</v>
      </c>
      <c r="E28" s="261"/>
      <c r="F28" s="130" t="s">
        <v>17</v>
      </c>
      <c r="G28" s="141">
        <v>1</v>
      </c>
      <c r="H28" s="134">
        <v>1500</v>
      </c>
      <c r="I28" s="135">
        <v>1</v>
      </c>
      <c r="J28" s="136">
        <v>1500</v>
      </c>
    </row>
    <row r="29" spans="1:10" ht="21" customHeight="1">
      <c r="A29" s="257" t="s">
        <v>84</v>
      </c>
      <c r="B29" s="258"/>
      <c r="C29" s="258"/>
      <c r="D29" s="258"/>
      <c r="E29" s="259"/>
      <c r="F29" s="82"/>
      <c r="G29" s="91"/>
      <c r="H29" s="85">
        <f>H30</f>
        <v>20000</v>
      </c>
      <c r="I29" s="87"/>
      <c r="J29" s="85">
        <f>J30</f>
        <v>20000</v>
      </c>
    </row>
    <row r="30" spans="1:10" ht="20.25" customHeight="1">
      <c r="A30" s="278" t="s">
        <v>85</v>
      </c>
      <c r="B30" s="258"/>
      <c r="C30" s="258"/>
      <c r="D30" s="258"/>
      <c r="E30" s="274"/>
      <c r="F30" s="26"/>
      <c r="G30" s="29"/>
      <c r="H30" s="32">
        <f>H31</f>
        <v>20000</v>
      </c>
      <c r="I30" s="31">
        <v>0</v>
      </c>
      <c r="J30" s="32">
        <f>J31</f>
        <v>20000</v>
      </c>
    </row>
    <row r="31" spans="1:10" ht="20.25" customHeight="1">
      <c r="A31" s="57">
        <v>1</v>
      </c>
      <c r="B31" s="273" t="s">
        <v>86</v>
      </c>
      <c r="C31" s="258"/>
      <c r="D31" s="258"/>
      <c r="E31" s="274"/>
      <c r="F31" s="33"/>
      <c r="G31" s="36">
        <v>0</v>
      </c>
      <c r="H31" s="37">
        <f>SUM(H32:H33)</f>
        <v>20000</v>
      </c>
      <c r="I31" s="38">
        <v>0</v>
      </c>
      <c r="J31" s="39">
        <f>SUM(J32:J33)</f>
        <v>20000</v>
      </c>
    </row>
    <row r="32" spans="1:10" ht="20.25" customHeight="1">
      <c r="A32" s="64"/>
      <c r="B32" s="41" t="s">
        <v>24</v>
      </c>
      <c r="C32" s="271" t="s">
        <v>87</v>
      </c>
      <c r="D32" s="275"/>
      <c r="E32" s="272"/>
      <c r="F32" s="42"/>
      <c r="G32" s="45"/>
      <c r="H32" s="46"/>
      <c r="I32" s="49"/>
      <c r="J32" s="50"/>
    </row>
    <row r="33" spans="1:10" ht="20.25" customHeight="1">
      <c r="A33" s="40"/>
      <c r="B33" s="41"/>
      <c r="C33" s="66" t="s">
        <v>25</v>
      </c>
      <c r="D33" s="271" t="s">
        <v>177</v>
      </c>
      <c r="E33" s="272"/>
      <c r="F33" s="42" t="s">
        <v>21</v>
      </c>
      <c r="G33" s="45">
        <v>100</v>
      </c>
      <c r="H33" s="46">
        <v>20000</v>
      </c>
      <c r="I33" s="49">
        <v>100</v>
      </c>
      <c r="J33" s="50">
        <v>20000</v>
      </c>
    </row>
    <row r="34" spans="1:10" ht="21" customHeight="1">
      <c r="A34" s="257" t="s">
        <v>64</v>
      </c>
      <c r="B34" s="258"/>
      <c r="C34" s="258"/>
      <c r="D34" s="258"/>
      <c r="E34" s="259"/>
      <c r="F34" s="82"/>
      <c r="G34" s="91"/>
      <c r="H34" s="85">
        <f>H35</f>
        <v>7000</v>
      </c>
      <c r="I34" s="87"/>
      <c r="J34" s="85">
        <f>J35</f>
        <v>7000</v>
      </c>
    </row>
    <row r="35" spans="1:10" ht="20.25" customHeight="1">
      <c r="A35" s="278" t="s">
        <v>76</v>
      </c>
      <c r="B35" s="258"/>
      <c r="C35" s="258"/>
      <c r="D35" s="258"/>
      <c r="E35" s="274"/>
      <c r="F35" s="26"/>
      <c r="G35" s="29"/>
      <c r="H35" s="32">
        <f>H36</f>
        <v>7000</v>
      </c>
      <c r="I35" s="31">
        <v>0</v>
      </c>
      <c r="J35" s="32">
        <f t="shared" ref="J35" si="1">J36</f>
        <v>7000</v>
      </c>
    </row>
    <row r="36" spans="1:10" ht="20.25" customHeight="1">
      <c r="A36" s="57"/>
      <c r="B36" s="273" t="s">
        <v>77</v>
      </c>
      <c r="C36" s="258"/>
      <c r="D36" s="258"/>
      <c r="E36" s="274"/>
      <c r="F36" s="33"/>
      <c r="G36" s="36">
        <v>0</v>
      </c>
      <c r="H36" s="37">
        <f>SUM(H37:H37)</f>
        <v>7000</v>
      </c>
      <c r="I36" s="38">
        <v>0</v>
      </c>
      <c r="J36" s="39">
        <f>SUM(J37)</f>
        <v>7000</v>
      </c>
    </row>
    <row r="37" spans="1:10" ht="20.25" customHeight="1">
      <c r="A37" s="94"/>
      <c r="B37" s="95" t="s">
        <v>146</v>
      </c>
      <c r="C37" s="94" t="s">
        <v>78</v>
      </c>
      <c r="D37" s="94"/>
      <c r="E37" s="94"/>
      <c r="F37" s="96" t="s">
        <v>17</v>
      </c>
      <c r="G37" s="99">
        <v>1</v>
      </c>
      <c r="H37" s="100">
        <v>7000</v>
      </c>
      <c r="I37" s="101">
        <v>1</v>
      </c>
      <c r="J37" s="102">
        <v>7000</v>
      </c>
    </row>
    <row r="38" spans="1:10" ht="20.25" customHeight="1">
      <c r="A38" s="1"/>
      <c r="B38" s="1"/>
      <c r="C38" s="1"/>
      <c r="D38" s="1"/>
      <c r="E38" s="1"/>
      <c r="F38" s="1"/>
      <c r="G38" s="2"/>
      <c r="H38" s="2"/>
      <c r="I38" s="1"/>
      <c r="J38" s="1"/>
    </row>
    <row r="39" spans="1:10" ht="20.25" customHeight="1">
      <c r="A39" s="1"/>
      <c r="B39" s="1"/>
      <c r="C39" s="1"/>
      <c r="D39" s="1"/>
      <c r="E39" s="1"/>
      <c r="F39" s="1"/>
      <c r="G39" s="2"/>
      <c r="H39" s="2"/>
      <c r="I39" s="1"/>
      <c r="J39" s="209">
        <f>J7+J11+J18+J30+J35</f>
        <v>74950</v>
      </c>
    </row>
    <row r="40" spans="1:10" ht="20.25" customHeight="1">
      <c r="A40" s="1"/>
      <c r="B40" s="1"/>
      <c r="C40" s="1"/>
      <c r="D40" s="1"/>
      <c r="E40" s="1"/>
      <c r="F40" s="1"/>
      <c r="G40" s="2"/>
      <c r="H40" s="2"/>
      <c r="I40" s="1"/>
      <c r="J40" s="1"/>
    </row>
    <row r="41" spans="1:10" ht="20.25" customHeight="1">
      <c r="A41" s="1"/>
      <c r="B41" s="1"/>
      <c r="C41" s="1"/>
      <c r="D41" s="1"/>
      <c r="E41" s="1"/>
      <c r="F41" s="1"/>
      <c r="G41" s="2"/>
      <c r="H41" s="2"/>
      <c r="I41" s="1"/>
      <c r="J41" s="1"/>
    </row>
    <row r="42" spans="1:10" ht="20.25" customHeight="1">
      <c r="A42" s="1"/>
      <c r="B42" s="1"/>
      <c r="C42" s="1"/>
      <c r="D42" s="1"/>
      <c r="E42" s="1"/>
      <c r="F42" s="1"/>
      <c r="G42" s="2"/>
      <c r="H42" s="2"/>
      <c r="I42" s="1"/>
      <c r="J42" s="1"/>
    </row>
    <row r="43" spans="1:10" ht="20.25" customHeight="1">
      <c r="A43" s="1"/>
      <c r="B43" s="1"/>
      <c r="C43" s="1"/>
      <c r="D43" s="1"/>
      <c r="E43" s="1"/>
      <c r="F43" s="1"/>
      <c r="G43" s="2"/>
      <c r="H43" s="2"/>
      <c r="I43" s="1"/>
      <c r="J43" s="1"/>
    </row>
    <row r="44" spans="1:10" ht="20.25" customHeight="1">
      <c r="A44" s="1"/>
      <c r="B44" s="1"/>
      <c r="C44" s="1"/>
      <c r="D44" s="1"/>
      <c r="E44" s="1"/>
      <c r="F44" s="1"/>
      <c r="G44" s="2"/>
      <c r="H44" s="2"/>
      <c r="I44" s="1"/>
      <c r="J44" s="1"/>
    </row>
    <row r="45" spans="1:10" ht="20.25" customHeight="1">
      <c r="A45" s="1"/>
      <c r="B45" s="1"/>
      <c r="C45" s="1"/>
      <c r="D45" s="1"/>
      <c r="E45" s="1"/>
      <c r="F45" s="1"/>
      <c r="G45" s="2"/>
      <c r="H45" s="2"/>
      <c r="I45" s="1"/>
      <c r="J45" s="1"/>
    </row>
    <row r="46" spans="1:10" ht="20.25" customHeight="1">
      <c r="A46" s="1"/>
      <c r="B46" s="1"/>
      <c r="C46" s="1"/>
      <c r="D46" s="1"/>
      <c r="E46" s="1"/>
      <c r="F46" s="1"/>
      <c r="G46" s="2"/>
      <c r="H46" s="2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2"/>
      <c r="H47" s="2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2"/>
      <c r="H48" s="2"/>
      <c r="I48" s="1"/>
      <c r="J48" s="1"/>
    </row>
    <row r="49" spans="1:10" ht="20.25" customHeight="1">
      <c r="A49" s="1"/>
      <c r="B49" s="1"/>
      <c r="C49" s="1"/>
      <c r="D49" s="1"/>
      <c r="E49" s="1"/>
      <c r="F49" s="1"/>
      <c r="G49" s="2"/>
      <c r="H49" s="2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2"/>
      <c r="H50" s="2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2"/>
      <c r="H51" s="2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2"/>
      <c r="H52" s="2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2"/>
      <c r="H53" s="2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2"/>
      <c r="H54" s="2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2"/>
      <c r="H55" s="2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2"/>
      <c r="H56" s="2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2"/>
      <c r="H57" s="2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2"/>
      <c r="H58" s="2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2"/>
      <c r="H59" s="2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2"/>
      <c r="H60" s="2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2"/>
      <c r="H61" s="2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2"/>
      <c r="H62" s="2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2"/>
      <c r="H63" s="2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2"/>
      <c r="H64" s="2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2"/>
      <c r="H65" s="2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2"/>
      <c r="H66" s="2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2"/>
      <c r="H67" s="2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2"/>
      <c r="H68" s="2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2"/>
      <c r="H69" s="2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2"/>
      <c r="H70" s="2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2"/>
      <c r="H71" s="2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2"/>
      <c r="H72" s="2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2"/>
      <c r="H73" s="2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2"/>
      <c r="H74" s="2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2"/>
      <c r="H75" s="2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2"/>
      <c r="H76" s="2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2"/>
      <c r="H77" s="2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2"/>
      <c r="H78" s="2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2"/>
      <c r="H79" s="2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2"/>
      <c r="H80" s="2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2"/>
      <c r="H81" s="2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2"/>
      <c r="H82" s="2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2"/>
      <c r="H83" s="2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2"/>
      <c r="H84" s="2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2"/>
      <c r="H85" s="2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2"/>
      <c r="H86" s="2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2"/>
      <c r="H87" s="2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2"/>
      <c r="H88" s="2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2"/>
      <c r="H89" s="2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2"/>
      <c r="H90" s="2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2"/>
      <c r="H91" s="2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2"/>
      <c r="H92" s="2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2"/>
      <c r="H93" s="2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2"/>
      <c r="H94" s="2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2"/>
      <c r="H95" s="2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2"/>
      <c r="H96" s="2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2"/>
      <c r="H97" s="2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2"/>
      <c r="H98" s="2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2"/>
      <c r="H99" s="2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2"/>
      <c r="H100" s="2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2"/>
      <c r="H101" s="2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2"/>
      <c r="H102" s="2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2"/>
      <c r="H103" s="2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2"/>
      <c r="H104" s="2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2"/>
      <c r="H105" s="2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2"/>
      <c r="H106" s="2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2"/>
      <c r="H107" s="2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2"/>
      <c r="H108" s="2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2"/>
      <c r="H109" s="2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2"/>
      <c r="H110" s="2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2"/>
      <c r="H111" s="2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2"/>
      <c r="H112" s="2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2"/>
      <c r="H113" s="2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2"/>
      <c r="H114" s="2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2"/>
      <c r="H115" s="2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2"/>
      <c r="H116" s="2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2"/>
      <c r="H117" s="2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2"/>
      <c r="H118" s="2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2"/>
      <c r="H119" s="2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2"/>
      <c r="H120" s="2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2"/>
      <c r="H121" s="2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2"/>
      <c r="H122" s="2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2"/>
      <c r="H123" s="2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2"/>
      <c r="H124" s="2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2"/>
      <c r="H125" s="2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2"/>
      <c r="H126" s="2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2"/>
      <c r="H127" s="2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2"/>
      <c r="H128" s="2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2"/>
      <c r="H129" s="2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2"/>
      <c r="H130" s="2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2"/>
      <c r="H131" s="2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2"/>
      <c r="H132" s="2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2"/>
      <c r="H133" s="2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2"/>
      <c r="H134" s="2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2"/>
      <c r="H135" s="2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2"/>
      <c r="H136" s="2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2"/>
      <c r="H137" s="2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2"/>
      <c r="H138" s="2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2"/>
      <c r="H139" s="2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2"/>
      <c r="H140" s="2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2"/>
      <c r="H141" s="2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2"/>
      <c r="H142" s="2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2"/>
      <c r="H143" s="2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2"/>
      <c r="H144" s="2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2"/>
      <c r="H145" s="2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2"/>
      <c r="H146" s="2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2"/>
      <c r="H147" s="2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2"/>
      <c r="H148" s="2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2"/>
      <c r="H149" s="2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2"/>
      <c r="H150" s="2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2"/>
      <c r="H151" s="2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2"/>
      <c r="H152" s="2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2"/>
      <c r="H153" s="2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2"/>
      <c r="H154" s="2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2"/>
      <c r="H155" s="2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2"/>
      <c r="H156" s="2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2"/>
      <c r="H157" s="2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2"/>
      <c r="H158" s="2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2"/>
      <c r="H159" s="2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2"/>
      <c r="H160" s="2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2"/>
      <c r="H161" s="2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2"/>
      <c r="H162" s="2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2"/>
      <c r="H163" s="2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2"/>
      <c r="H164" s="2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2"/>
      <c r="H165" s="2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2"/>
      <c r="H166" s="2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2"/>
      <c r="H167" s="2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2"/>
      <c r="H168" s="2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2"/>
      <c r="H169" s="2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2"/>
      <c r="H170" s="2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2"/>
      <c r="H171" s="2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2"/>
      <c r="H172" s="2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2"/>
      <c r="H173" s="2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2"/>
      <c r="H174" s="2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2"/>
      <c r="H175" s="2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2"/>
      <c r="H176" s="2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2"/>
      <c r="H177" s="2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2"/>
      <c r="H178" s="2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2"/>
      <c r="H179" s="2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2"/>
      <c r="H180" s="2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2"/>
      <c r="H181" s="2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2"/>
      <c r="H182" s="2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2"/>
      <c r="H183" s="2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2"/>
      <c r="H184" s="2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2"/>
      <c r="H185" s="2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2"/>
      <c r="H186" s="2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2"/>
      <c r="H187" s="2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2"/>
      <c r="H188" s="2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2"/>
      <c r="H189" s="2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2"/>
      <c r="H190" s="2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2"/>
      <c r="H191" s="2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2"/>
      <c r="H192" s="2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2"/>
      <c r="H193" s="2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2"/>
      <c r="H194" s="2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2"/>
      <c r="H195" s="2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2"/>
      <c r="H196" s="2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2"/>
      <c r="H197" s="2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2"/>
      <c r="H198" s="2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2"/>
      <c r="H199" s="2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2"/>
      <c r="H200" s="2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2"/>
      <c r="H201" s="2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2"/>
      <c r="H202" s="2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2"/>
      <c r="H203" s="2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2"/>
      <c r="H204" s="2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2"/>
      <c r="H205" s="2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2"/>
      <c r="H206" s="2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2"/>
      <c r="H207" s="2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2"/>
      <c r="H208" s="2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2"/>
      <c r="H209" s="2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2"/>
      <c r="H210" s="2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2"/>
      <c r="H211" s="2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2"/>
      <c r="H212" s="2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2"/>
      <c r="H213" s="2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2"/>
      <c r="H214" s="2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2"/>
      <c r="H215" s="2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2"/>
      <c r="H216" s="2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2"/>
      <c r="H217" s="2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2"/>
      <c r="H218" s="2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2"/>
      <c r="H219" s="2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2"/>
      <c r="H220" s="2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2"/>
      <c r="H221" s="2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2"/>
      <c r="H222" s="2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2"/>
      <c r="H223" s="2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2"/>
      <c r="H224" s="2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2"/>
      <c r="H225" s="2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2"/>
      <c r="H226" s="2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2"/>
      <c r="H227" s="2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2"/>
      <c r="H228" s="2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2"/>
      <c r="H229" s="2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2"/>
      <c r="H230" s="2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2"/>
      <c r="H231" s="2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2"/>
      <c r="H232" s="2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2"/>
      <c r="H233" s="2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2"/>
      <c r="H234" s="2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2"/>
      <c r="H235" s="2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2"/>
      <c r="H236" s="2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2"/>
      <c r="H237" s="2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2"/>
      <c r="H238" s="2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2"/>
      <c r="H239" s="2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2"/>
      <c r="H240" s="2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2"/>
      <c r="H241" s="2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2"/>
      <c r="H242" s="2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2"/>
      <c r="H243" s="2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2"/>
      <c r="H244" s="2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2"/>
      <c r="H245" s="2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2"/>
      <c r="H246" s="2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2"/>
      <c r="H247" s="2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2"/>
      <c r="H248" s="2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2"/>
      <c r="H249" s="2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2"/>
      <c r="H250" s="2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2"/>
      <c r="H251" s="2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2"/>
      <c r="H252" s="2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2"/>
      <c r="H253" s="2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2"/>
      <c r="H254" s="2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2"/>
      <c r="H255" s="2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2"/>
      <c r="H256" s="2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2"/>
      <c r="H257" s="2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2"/>
      <c r="H258" s="2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2"/>
      <c r="H259" s="2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2"/>
      <c r="H260" s="2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2"/>
      <c r="H261" s="2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2"/>
      <c r="H262" s="2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2"/>
      <c r="H263" s="2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2"/>
      <c r="H264" s="2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2"/>
      <c r="H265" s="2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2"/>
      <c r="H266" s="2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2"/>
      <c r="H267" s="2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2"/>
      <c r="H268" s="2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2"/>
      <c r="H269" s="2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2"/>
      <c r="H270" s="2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2"/>
      <c r="H271" s="2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2"/>
      <c r="H272" s="2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2"/>
      <c r="H273" s="2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2"/>
      <c r="H274" s="2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2"/>
      <c r="H275" s="2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2"/>
      <c r="H276" s="2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2"/>
      <c r="H277" s="2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2"/>
      <c r="H278" s="2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2"/>
      <c r="H279" s="2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2"/>
      <c r="H280" s="2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2"/>
      <c r="H281" s="2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2"/>
      <c r="H282" s="2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2"/>
      <c r="H283" s="2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2"/>
      <c r="H284" s="2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2"/>
      <c r="H285" s="2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2"/>
      <c r="H286" s="2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2"/>
      <c r="H287" s="2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2"/>
      <c r="H288" s="2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2"/>
      <c r="H289" s="2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2"/>
      <c r="H290" s="2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2"/>
      <c r="H291" s="2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2"/>
      <c r="H292" s="2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2"/>
      <c r="H293" s="2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2"/>
      <c r="H294" s="2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2"/>
      <c r="H295" s="2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2"/>
      <c r="H296" s="2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2"/>
      <c r="H297" s="2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2"/>
      <c r="H298" s="2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2"/>
      <c r="H299" s="2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2"/>
      <c r="H300" s="2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2"/>
      <c r="H301" s="2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2"/>
      <c r="H302" s="2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2"/>
      <c r="H303" s="2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2"/>
      <c r="H304" s="2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2"/>
      <c r="H305" s="2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2"/>
      <c r="H306" s="2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2"/>
      <c r="H307" s="2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2"/>
      <c r="H308" s="2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2"/>
      <c r="H309" s="2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2"/>
      <c r="H310" s="2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2"/>
      <c r="H311" s="2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2"/>
      <c r="H312" s="2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2"/>
      <c r="H313" s="2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2"/>
      <c r="H314" s="2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2"/>
      <c r="H315" s="2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2"/>
      <c r="H316" s="2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2"/>
      <c r="H317" s="2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2"/>
      <c r="H318" s="2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2"/>
      <c r="H319" s="2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2"/>
      <c r="H320" s="2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2"/>
      <c r="H321" s="2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2"/>
      <c r="H322" s="2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2"/>
      <c r="H323" s="2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2"/>
      <c r="H324" s="2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2"/>
      <c r="H325" s="2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2"/>
      <c r="H326" s="2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2"/>
      <c r="H327" s="2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2"/>
      <c r="H328" s="2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2"/>
      <c r="H329" s="2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2"/>
      <c r="H330" s="2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2"/>
      <c r="H331" s="2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2"/>
      <c r="H332" s="2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2"/>
      <c r="H333" s="2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2"/>
      <c r="H334" s="2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2"/>
      <c r="H335" s="2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2"/>
      <c r="H336" s="2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2"/>
      <c r="H337" s="2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2"/>
      <c r="H338" s="2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2"/>
      <c r="H339" s="2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2"/>
      <c r="H340" s="2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2"/>
      <c r="H341" s="2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2"/>
      <c r="H342" s="2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2"/>
      <c r="H343" s="2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2"/>
      <c r="H344" s="2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2"/>
      <c r="H345" s="2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2"/>
      <c r="H346" s="2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2"/>
      <c r="H347" s="2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2"/>
      <c r="H348" s="2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2"/>
      <c r="H349" s="2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2"/>
      <c r="H350" s="2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2"/>
      <c r="H351" s="2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2"/>
      <c r="H352" s="2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2"/>
      <c r="H353" s="2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2"/>
      <c r="H354" s="2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2"/>
      <c r="H355" s="2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2"/>
      <c r="H356" s="2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2"/>
      <c r="H357" s="2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2"/>
      <c r="H358" s="2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2"/>
      <c r="H359" s="2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2"/>
      <c r="H360" s="2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2"/>
      <c r="H361" s="2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2"/>
      <c r="H362" s="2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2"/>
      <c r="H363" s="2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2"/>
      <c r="H364" s="2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2"/>
      <c r="H365" s="2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2"/>
      <c r="H366" s="2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2"/>
      <c r="H367" s="2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2"/>
      <c r="H368" s="2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2"/>
      <c r="H369" s="2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2"/>
      <c r="H370" s="2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2"/>
      <c r="H371" s="2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2"/>
      <c r="H372" s="2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2"/>
      <c r="H373" s="2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2"/>
      <c r="H374" s="2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2"/>
      <c r="H375" s="2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2"/>
      <c r="H376" s="2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2"/>
      <c r="H377" s="2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2"/>
      <c r="H378" s="2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2"/>
      <c r="H379" s="2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2"/>
      <c r="H380" s="2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2"/>
      <c r="H381" s="2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2"/>
      <c r="H382" s="2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2"/>
      <c r="H383" s="2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2"/>
      <c r="H384" s="2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2"/>
      <c r="H385" s="2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2"/>
      <c r="H386" s="2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2"/>
      <c r="H387" s="2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2"/>
      <c r="H388" s="2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2"/>
      <c r="H389" s="2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2"/>
      <c r="H390" s="2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2"/>
      <c r="H391" s="2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2"/>
      <c r="H392" s="2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2"/>
      <c r="H393" s="2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2"/>
      <c r="H394" s="2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2"/>
      <c r="H395" s="2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2"/>
      <c r="H396" s="2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2"/>
      <c r="H397" s="2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2"/>
      <c r="H398" s="2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2"/>
      <c r="H399" s="2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2"/>
      <c r="H400" s="2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2"/>
      <c r="H401" s="2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2"/>
      <c r="H402" s="2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2"/>
      <c r="H403" s="2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2"/>
      <c r="H404" s="2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2"/>
      <c r="H405" s="2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2"/>
      <c r="H406" s="2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2"/>
      <c r="H407" s="2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2"/>
      <c r="H408" s="2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2"/>
      <c r="H409" s="2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2"/>
      <c r="H410" s="2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2"/>
      <c r="H411" s="2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2"/>
      <c r="H412" s="2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2"/>
      <c r="H413" s="2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2"/>
      <c r="H414" s="2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2"/>
      <c r="H415" s="2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2"/>
      <c r="H416" s="2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2"/>
      <c r="H417" s="2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2"/>
      <c r="H418" s="2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2"/>
      <c r="H419" s="2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2"/>
      <c r="H420" s="2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2"/>
      <c r="H421" s="2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2"/>
      <c r="H422" s="2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2"/>
      <c r="H423" s="2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2"/>
      <c r="H424" s="2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2"/>
      <c r="H425" s="2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2"/>
      <c r="H426" s="2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2"/>
      <c r="H427" s="2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2"/>
      <c r="H428" s="2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2"/>
      <c r="H429" s="2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2"/>
      <c r="H430" s="2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2"/>
      <c r="H431" s="2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2"/>
      <c r="H432" s="2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2"/>
      <c r="H433" s="2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2"/>
      <c r="H434" s="2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2"/>
      <c r="H435" s="2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2"/>
      <c r="H436" s="2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2"/>
      <c r="H437" s="2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2"/>
      <c r="H438" s="2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2"/>
      <c r="H439" s="2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2"/>
      <c r="H440" s="2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2"/>
      <c r="H441" s="2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2"/>
      <c r="H442" s="2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2"/>
      <c r="H443" s="2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2"/>
      <c r="H444" s="2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2"/>
      <c r="H445" s="2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2"/>
      <c r="H446" s="2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2"/>
      <c r="H447" s="2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2"/>
      <c r="H448" s="2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2"/>
      <c r="H449" s="2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2"/>
      <c r="H450" s="2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2"/>
      <c r="H451" s="2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2"/>
      <c r="H452" s="2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2"/>
      <c r="H453" s="2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2"/>
      <c r="H454" s="2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2"/>
      <c r="H455" s="2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2"/>
      <c r="H456" s="2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2"/>
      <c r="H457" s="2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2"/>
      <c r="H458" s="2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2"/>
      <c r="H459" s="2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2"/>
      <c r="H460" s="2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2"/>
      <c r="H461" s="2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2"/>
      <c r="H462" s="2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2"/>
      <c r="H463" s="2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2"/>
      <c r="H464" s="2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2"/>
      <c r="H465" s="2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2"/>
      <c r="H466" s="2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2"/>
      <c r="H467" s="2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2"/>
      <c r="H468" s="2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2"/>
      <c r="H469" s="2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2"/>
      <c r="H470" s="2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2"/>
      <c r="H471" s="2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2"/>
      <c r="H472" s="2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2"/>
      <c r="H473" s="2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2"/>
      <c r="H474" s="2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2"/>
      <c r="H475" s="2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2"/>
      <c r="H476" s="2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2"/>
      <c r="H477" s="2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2"/>
      <c r="H478" s="2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2"/>
      <c r="H479" s="2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2"/>
      <c r="H480" s="2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2"/>
      <c r="H481" s="2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2"/>
      <c r="H482" s="2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2"/>
      <c r="H483" s="2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2"/>
      <c r="H484" s="2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2"/>
      <c r="H485" s="2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2"/>
      <c r="H486" s="2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2"/>
      <c r="H487" s="2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2"/>
      <c r="H488" s="2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2"/>
      <c r="H489" s="2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2"/>
      <c r="H490" s="2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2"/>
      <c r="H491" s="2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2"/>
      <c r="H492" s="2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2"/>
      <c r="H493" s="2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2"/>
      <c r="H494" s="2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2"/>
      <c r="H495" s="2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2"/>
      <c r="H496" s="2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2"/>
      <c r="H497" s="2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2"/>
      <c r="H498" s="2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2"/>
      <c r="H499" s="2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2"/>
      <c r="H500" s="2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2"/>
      <c r="H501" s="2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2"/>
      <c r="H502" s="2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2"/>
      <c r="H503" s="2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2"/>
      <c r="H504" s="2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2"/>
      <c r="H505" s="2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2"/>
      <c r="H506" s="2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2"/>
      <c r="H507" s="2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2"/>
      <c r="H508" s="2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2"/>
      <c r="H509" s="2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2"/>
      <c r="H510" s="2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2"/>
      <c r="H511" s="2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2"/>
      <c r="H512" s="2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2"/>
      <c r="H513" s="2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2"/>
      <c r="H514" s="2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2"/>
      <c r="H515" s="2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2"/>
      <c r="H516" s="2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2"/>
      <c r="H517" s="2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2"/>
      <c r="H518" s="2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2"/>
      <c r="H519" s="2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2"/>
      <c r="H520" s="2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2"/>
      <c r="H521" s="2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2"/>
      <c r="H522" s="2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2"/>
      <c r="H523" s="2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2"/>
      <c r="H524" s="2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2"/>
      <c r="H525" s="2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2"/>
      <c r="H526" s="2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2"/>
      <c r="H527" s="2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2"/>
      <c r="H528" s="2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2"/>
      <c r="H529" s="2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2"/>
      <c r="H530" s="2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2"/>
      <c r="H531" s="2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2"/>
      <c r="H532" s="2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2"/>
      <c r="H533" s="2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2"/>
      <c r="H534" s="2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2"/>
      <c r="H535" s="2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2"/>
      <c r="H536" s="2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2"/>
      <c r="H537" s="2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2"/>
      <c r="H538" s="2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2"/>
      <c r="H539" s="2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2"/>
      <c r="H540" s="2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2"/>
      <c r="H541" s="2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2"/>
      <c r="H542" s="2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2"/>
      <c r="H543" s="2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2"/>
      <c r="H544" s="2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2"/>
      <c r="H545" s="2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2"/>
      <c r="H546" s="2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2"/>
      <c r="H547" s="2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2"/>
      <c r="H548" s="2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2"/>
      <c r="H549" s="2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2"/>
      <c r="H550" s="2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2"/>
      <c r="H551" s="2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2"/>
      <c r="H552" s="2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2"/>
      <c r="H553" s="2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2"/>
      <c r="H554" s="2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2"/>
      <c r="H555" s="2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2"/>
      <c r="H556" s="2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2"/>
      <c r="H557" s="2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2"/>
      <c r="H558" s="2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2"/>
      <c r="H559" s="2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2"/>
      <c r="H560" s="2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2"/>
      <c r="H561" s="2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2"/>
      <c r="H562" s="2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2"/>
      <c r="H563" s="2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2"/>
      <c r="H564" s="2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2"/>
      <c r="H565" s="2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2"/>
      <c r="H566" s="2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2"/>
      <c r="H567" s="2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2"/>
      <c r="H568" s="2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2"/>
      <c r="H569" s="2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2"/>
      <c r="H570" s="2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2"/>
      <c r="H571" s="2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2"/>
      <c r="H572" s="2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2"/>
      <c r="H573" s="2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2"/>
      <c r="H574" s="2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2"/>
      <c r="H575" s="2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2"/>
      <c r="H576" s="2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2"/>
      <c r="H577" s="2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2"/>
      <c r="H578" s="2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2"/>
      <c r="H579" s="2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2"/>
      <c r="H580" s="2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2"/>
      <c r="H581" s="2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2"/>
      <c r="H582" s="2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2"/>
      <c r="H583" s="2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2"/>
      <c r="H584" s="2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2"/>
      <c r="H585" s="2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2"/>
      <c r="H586" s="2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2"/>
      <c r="H587" s="2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2"/>
      <c r="H588" s="2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2"/>
      <c r="H589" s="2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2"/>
      <c r="H590" s="2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2"/>
      <c r="H591" s="2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2"/>
      <c r="H592" s="2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2"/>
      <c r="H593" s="2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2"/>
      <c r="H594" s="2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2"/>
      <c r="H595" s="2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2"/>
      <c r="H596" s="2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2"/>
      <c r="H597" s="2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2"/>
      <c r="H598" s="2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2"/>
      <c r="H599" s="2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2"/>
      <c r="H600" s="2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2"/>
      <c r="H601" s="2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2"/>
      <c r="H602" s="2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2"/>
      <c r="H603" s="2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2"/>
      <c r="H604" s="2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2"/>
      <c r="H605" s="2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2"/>
      <c r="H606" s="2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2"/>
      <c r="H607" s="2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2"/>
      <c r="H608" s="2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2"/>
      <c r="H609" s="2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2"/>
      <c r="H610" s="2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2"/>
      <c r="H611" s="2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2"/>
      <c r="H612" s="2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2"/>
      <c r="H613" s="2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2"/>
      <c r="H614" s="2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2"/>
      <c r="H615" s="2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2"/>
      <c r="H616" s="2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2"/>
      <c r="H617" s="2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2"/>
      <c r="H618" s="2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2"/>
      <c r="H619" s="2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2"/>
      <c r="H620" s="2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2"/>
      <c r="H621" s="2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2"/>
      <c r="H622" s="2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2"/>
      <c r="H623" s="2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2"/>
      <c r="H624" s="2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2"/>
      <c r="H625" s="2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2"/>
      <c r="H626" s="2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2"/>
      <c r="H627" s="2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2"/>
      <c r="H628" s="2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2"/>
      <c r="H629" s="2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2"/>
      <c r="H630" s="2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2"/>
      <c r="H631" s="2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2"/>
      <c r="H632" s="2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2"/>
      <c r="H633" s="2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2"/>
      <c r="H634" s="2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2"/>
      <c r="H635" s="2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2"/>
      <c r="H636" s="2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2"/>
      <c r="H637" s="2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2"/>
      <c r="H638" s="2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2"/>
      <c r="H639" s="2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2"/>
      <c r="H640" s="2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2"/>
      <c r="H641" s="2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2"/>
      <c r="H642" s="2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2"/>
      <c r="H643" s="2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2"/>
      <c r="H644" s="2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2"/>
      <c r="H645" s="2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2"/>
      <c r="H646" s="2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2"/>
      <c r="H647" s="2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2"/>
      <c r="H648" s="2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2"/>
      <c r="H649" s="2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2"/>
      <c r="H650" s="2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2"/>
      <c r="H651" s="2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2"/>
      <c r="H652" s="2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2"/>
      <c r="H653" s="2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2"/>
      <c r="H654" s="2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2"/>
      <c r="H655" s="2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2"/>
      <c r="H656" s="2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2"/>
      <c r="H657" s="2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2"/>
      <c r="H658" s="2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2"/>
      <c r="H659" s="2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2"/>
      <c r="H660" s="2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2"/>
      <c r="H661" s="2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2"/>
      <c r="H662" s="2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2"/>
      <c r="H663" s="2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2"/>
      <c r="H664" s="2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2"/>
      <c r="H665" s="2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2"/>
      <c r="H666" s="2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2"/>
      <c r="H667" s="2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2"/>
      <c r="H668" s="2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2"/>
      <c r="H669" s="2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2"/>
      <c r="H670" s="2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2"/>
      <c r="H671" s="2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2"/>
      <c r="H672" s="2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2"/>
      <c r="H673" s="2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2"/>
      <c r="H674" s="2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2"/>
      <c r="H675" s="2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2"/>
      <c r="H676" s="2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2"/>
      <c r="H677" s="2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2"/>
      <c r="H678" s="2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2"/>
      <c r="H679" s="2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2"/>
      <c r="H680" s="2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2"/>
      <c r="H681" s="2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2"/>
      <c r="H682" s="2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2"/>
      <c r="H683" s="2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2"/>
      <c r="H684" s="2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2"/>
      <c r="H685" s="2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2"/>
      <c r="H686" s="2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2"/>
      <c r="H687" s="2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2"/>
      <c r="H688" s="2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2"/>
      <c r="H689" s="2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2"/>
      <c r="H690" s="2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2"/>
      <c r="H691" s="2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2"/>
      <c r="H692" s="2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2"/>
      <c r="H693" s="2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2"/>
      <c r="H694" s="2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2"/>
      <c r="H695" s="2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2"/>
      <c r="H696" s="2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2"/>
      <c r="H697" s="2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2"/>
      <c r="H698" s="2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2"/>
      <c r="H699" s="2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2"/>
      <c r="H700" s="2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2"/>
      <c r="H701" s="2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2"/>
      <c r="H702" s="2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2"/>
      <c r="H703" s="2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2"/>
      <c r="H704" s="2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2"/>
      <c r="H705" s="2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2"/>
      <c r="H706" s="2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2"/>
      <c r="H707" s="2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2"/>
      <c r="H708" s="2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2"/>
      <c r="H709" s="2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2"/>
      <c r="H710" s="2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2"/>
      <c r="H711" s="2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2"/>
      <c r="H712" s="2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2"/>
      <c r="H713" s="2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2"/>
      <c r="H714" s="2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2"/>
      <c r="H715" s="2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2"/>
      <c r="H716" s="2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2"/>
      <c r="H717" s="2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2"/>
      <c r="H718" s="2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2"/>
      <c r="H719" s="2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2"/>
      <c r="H720" s="2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2"/>
      <c r="H721" s="2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2"/>
      <c r="H722" s="2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2"/>
      <c r="H723" s="2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2"/>
      <c r="H724" s="2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2"/>
      <c r="H725" s="2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2"/>
      <c r="H726" s="2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2"/>
      <c r="H727" s="2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2"/>
      <c r="H728" s="2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2"/>
      <c r="H729" s="2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2"/>
      <c r="H730" s="2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2"/>
      <c r="H731" s="2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2"/>
      <c r="H732" s="2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2"/>
      <c r="H733" s="2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2"/>
      <c r="H734" s="2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2"/>
      <c r="H735" s="2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2"/>
      <c r="H736" s="2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2"/>
      <c r="H737" s="2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2"/>
      <c r="H738" s="2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2"/>
      <c r="H739" s="2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2"/>
      <c r="H740" s="2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2"/>
      <c r="H741" s="2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2"/>
      <c r="H742" s="2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2"/>
      <c r="H743" s="2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2"/>
      <c r="H744" s="2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2"/>
      <c r="H745" s="2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2"/>
      <c r="H746" s="2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2"/>
      <c r="H747" s="2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2"/>
      <c r="H748" s="2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2"/>
      <c r="H749" s="2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2"/>
      <c r="H750" s="2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2"/>
      <c r="H751" s="2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2"/>
      <c r="H752" s="2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2"/>
      <c r="H753" s="2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2"/>
      <c r="H754" s="2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2"/>
      <c r="H755" s="2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2"/>
      <c r="H756" s="2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2"/>
      <c r="H757" s="2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2"/>
      <c r="H758" s="2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2"/>
      <c r="H759" s="2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2"/>
      <c r="H760" s="2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2"/>
      <c r="H761" s="2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2"/>
      <c r="H762" s="2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2"/>
      <c r="H763" s="2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2"/>
      <c r="H764" s="2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2"/>
      <c r="H765" s="2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2"/>
      <c r="H766" s="2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2"/>
      <c r="H767" s="2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2"/>
      <c r="H768" s="2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2"/>
      <c r="H769" s="2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2"/>
      <c r="H770" s="2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2"/>
      <c r="H771" s="2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2"/>
      <c r="H772" s="2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2"/>
      <c r="H773" s="2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2"/>
      <c r="H774" s="2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2"/>
      <c r="H775" s="2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2"/>
      <c r="H776" s="2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2"/>
      <c r="H777" s="2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2"/>
      <c r="H778" s="2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2"/>
      <c r="H779" s="2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2"/>
      <c r="H780" s="2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2"/>
      <c r="H781" s="2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2"/>
      <c r="H782" s="2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2"/>
      <c r="H783" s="2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2"/>
      <c r="H784" s="2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2"/>
      <c r="H785" s="2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2"/>
      <c r="H786" s="2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2"/>
      <c r="H787" s="2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2"/>
      <c r="H788" s="2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2"/>
      <c r="H789" s="2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2"/>
      <c r="H790" s="2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2"/>
      <c r="H791" s="2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2"/>
      <c r="H792" s="2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2"/>
      <c r="H793" s="2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2"/>
      <c r="H794" s="2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2"/>
      <c r="H795" s="2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2"/>
      <c r="H796" s="2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2"/>
      <c r="H797" s="2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2"/>
      <c r="H798" s="2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2"/>
      <c r="H799" s="2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2"/>
      <c r="H800" s="2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2"/>
      <c r="H801" s="2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2"/>
      <c r="H802" s="2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2"/>
      <c r="H803" s="2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2"/>
      <c r="H804" s="2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2"/>
      <c r="H805" s="2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2"/>
      <c r="H806" s="2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2"/>
      <c r="H807" s="2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2"/>
      <c r="H808" s="2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2"/>
      <c r="H809" s="2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2"/>
      <c r="H810" s="2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2"/>
      <c r="H811" s="2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2"/>
      <c r="H812" s="2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2"/>
      <c r="H813" s="2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2"/>
      <c r="H814" s="2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2"/>
      <c r="H815" s="2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2"/>
      <c r="H816" s="2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2"/>
      <c r="H817" s="2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2"/>
      <c r="H818" s="2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2"/>
      <c r="H819" s="2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2"/>
      <c r="H820" s="2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2"/>
      <c r="H821" s="2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2"/>
      <c r="H822" s="2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2"/>
      <c r="H823" s="2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2"/>
      <c r="H824" s="2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2"/>
      <c r="H825" s="2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2"/>
      <c r="H826" s="2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2"/>
      <c r="H827" s="2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2"/>
      <c r="H828" s="2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2"/>
      <c r="H829" s="2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2"/>
      <c r="H830" s="2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2"/>
      <c r="H831" s="2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2"/>
      <c r="H832" s="2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2"/>
      <c r="H833" s="2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2"/>
      <c r="H834" s="2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2"/>
      <c r="H835" s="2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2"/>
      <c r="H836" s="2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2"/>
      <c r="H837" s="2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2"/>
      <c r="H838" s="2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2"/>
      <c r="H839" s="2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2"/>
      <c r="H840" s="2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2"/>
      <c r="H841" s="2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2"/>
      <c r="H842" s="2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2"/>
      <c r="H843" s="2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2"/>
      <c r="H844" s="2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2"/>
      <c r="H845" s="2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2"/>
      <c r="H846" s="2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2"/>
      <c r="H847" s="2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2"/>
      <c r="H848" s="2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2"/>
      <c r="H849" s="2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2"/>
      <c r="H850" s="2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2"/>
      <c r="H851" s="2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2"/>
      <c r="H852" s="2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2"/>
      <c r="H853" s="2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2"/>
      <c r="H854" s="2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2"/>
      <c r="H855" s="2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2"/>
      <c r="H856" s="2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2"/>
      <c r="H857" s="2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2"/>
      <c r="H858" s="2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2"/>
      <c r="H859" s="2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2"/>
      <c r="H860" s="2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2"/>
      <c r="H861" s="2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2"/>
      <c r="H862" s="2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2"/>
      <c r="H863" s="2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2"/>
      <c r="H864" s="2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2"/>
      <c r="H865" s="2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2"/>
      <c r="H866" s="2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2"/>
      <c r="H867" s="2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2"/>
      <c r="H868" s="2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2"/>
      <c r="H869" s="2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2"/>
      <c r="H870" s="2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2"/>
      <c r="H871" s="2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2"/>
      <c r="H872" s="2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2"/>
      <c r="H873" s="2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2"/>
      <c r="H874" s="2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2"/>
      <c r="H875" s="2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2"/>
      <c r="H876" s="2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2"/>
      <c r="H877" s="2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2"/>
      <c r="H878" s="2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2"/>
      <c r="H879" s="2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2"/>
      <c r="H880" s="2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2"/>
      <c r="H881" s="2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2"/>
      <c r="H882" s="2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2"/>
      <c r="H883" s="2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2"/>
      <c r="H884" s="2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2"/>
      <c r="H885" s="2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2"/>
      <c r="H886" s="2"/>
      <c r="I886" s="1"/>
      <c r="J886" s="1"/>
    </row>
  </sheetData>
  <mergeCells count="32">
    <mergeCell ref="D27:E27"/>
    <mergeCell ref="D28:E28"/>
    <mergeCell ref="D22:E22"/>
    <mergeCell ref="D24:E24"/>
    <mergeCell ref="D25:E25"/>
    <mergeCell ref="C26:E26"/>
    <mergeCell ref="A35:E35"/>
    <mergeCell ref="B36:E36"/>
    <mergeCell ref="A34:E34"/>
    <mergeCell ref="A29:E29"/>
    <mergeCell ref="A30:E30"/>
    <mergeCell ref="B31:E31"/>
    <mergeCell ref="C32:E32"/>
    <mergeCell ref="D33:E33"/>
    <mergeCell ref="B19:E19"/>
    <mergeCell ref="C20:E20"/>
    <mergeCell ref="D21:E21"/>
    <mergeCell ref="D14:E14"/>
    <mergeCell ref="D16:E16"/>
    <mergeCell ref="A18:E18"/>
    <mergeCell ref="B12:E12"/>
    <mergeCell ref="C13:E13"/>
    <mergeCell ref="A7:E7"/>
    <mergeCell ref="A8:E8"/>
    <mergeCell ref="C9:E9"/>
    <mergeCell ref="D10:E10"/>
    <mergeCell ref="A6:E6"/>
    <mergeCell ref="I3:J3"/>
    <mergeCell ref="A1:J1"/>
    <mergeCell ref="A2:J2"/>
    <mergeCell ref="A3:E4"/>
    <mergeCell ref="G3:G4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3797-B49F-41F9-8833-723D37CA1AE4}">
  <sheetPr>
    <tabColor rgb="FFFFC000"/>
  </sheetPr>
  <dimension ref="A1:J888"/>
  <sheetViews>
    <sheetView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E48" sqref="E48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4.554687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15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201">
        <f>H6+H12+H29+H34</f>
        <v>103725</v>
      </c>
      <c r="I5" s="19"/>
      <c r="J5" s="106">
        <f>J6+J12+J29+J34</f>
        <v>103725</v>
      </c>
    </row>
    <row r="6" spans="1:10" ht="21" customHeight="1">
      <c r="A6" s="257" t="s">
        <v>60</v>
      </c>
      <c r="B6" s="258"/>
      <c r="C6" s="258"/>
      <c r="D6" s="258"/>
      <c r="E6" s="259"/>
      <c r="F6" s="82"/>
      <c r="G6" s="82"/>
      <c r="H6" s="83">
        <f>H7</f>
        <v>3800</v>
      </c>
      <c r="I6" s="87"/>
      <c r="J6" s="85">
        <f>J7</f>
        <v>3800</v>
      </c>
    </row>
    <row r="7" spans="1:10" ht="20.25" customHeight="1">
      <c r="A7" s="278" t="s">
        <v>61</v>
      </c>
      <c r="B7" s="258"/>
      <c r="C7" s="258"/>
      <c r="D7" s="258"/>
      <c r="E7" s="274"/>
      <c r="F7" s="26"/>
      <c r="G7" s="27"/>
      <c r="H7" s="28">
        <f>H8</f>
        <v>3800</v>
      </c>
      <c r="I7" s="31">
        <f t="shared" ref="I7" si="0">I8</f>
        <v>20</v>
      </c>
      <c r="J7" s="32">
        <f>J8</f>
        <v>3800</v>
      </c>
    </row>
    <row r="8" spans="1:10" ht="20.25" customHeight="1">
      <c r="A8" s="57">
        <v>1</v>
      </c>
      <c r="B8" s="273" t="s">
        <v>62</v>
      </c>
      <c r="C8" s="258"/>
      <c r="D8" s="258"/>
      <c r="E8" s="274"/>
      <c r="F8" s="33"/>
      <c r="G8" s="34"/>
      <c r="H8" s="35">
        <f>SUM(H9:H11)</f>
        <v>3800</v>
      </c>
      <c r="I8" s="38">
        <f>SUM(I9:I11)</f>
        <v>20</v>
      </c>
      <c r="J8" s="39">
        <f>SUM(J9:J11)</f>
        <v>3800</v>
      </c>
    </row>
    <row r="9" spans="1:10" ht="20.25" customHeight="1">
      <c r="A9" s="64"/>
      <c r="B9" s="41" t="s">
        <v>24</v>
      </c>
      <c r="C9" s="271" t="s">
        <v>63</v>
      </c>
      <c r="D9" s="275"/>
      <c r="E9" s="272"/>
      <c r="F9" s="42"/>
      <c r="G9" s="43"/>
      <c r="H9" s="44"/>
      <c r="I9" s="49"/>
      <c r="J9" s="50"/>
    </row>
    <row r="10" spans="1:10" ht="20.25" customHeight="1">
      <c r="A10" s="40"/>
      <c r="B10" s="41"/>
      <c r="C10" s="66" t="s">
        <v>25</v>
      </c>
      <c r="D10" s="271" t="s">
        <v>126</v>
      </c>
      <c r="E10" s="272"/>
      <c r="F10" s="42"/>
      <c r="G10" s="43"/>
      <c r="H10" s="44"/>
      <c r="I10" s="47"/>
      <c r="J10" s="48"/>
    </row>
    <row r="11" spans="1:10" ht="20.25" customHeight="1">
      <c r="A11" s="40"/>
      <c r="B11" s="41"/>
      <c r="C11" s="66"/>
      <c r="D11" s="89">
        <v>1.1000000000000001</v>
      </c>
      <c r="E11" s="90" t="s">
        <v>127</v>
      </c>
      <c r="F11" s="42" t="s">
        <v>129</v>
      </c>
      <c r="G11" s="43">
        <v>20</v>
      </c>
      <c r="H11" s="44">
        <v>3800</v>
      </c>
      <c r="I11" s="49">
        <v>20</v>
      </c>
      <c r="J11" s="50">
        <v>3800</v>
      </c>
    </row>
    <row r="12" spans="1:10" ht="21" customHeight="1">
      <c r="A12" s="343" t="s">
        <v>22</v>
      </c>
      <c r="B12" s="344"/>
      <c r="C12" s="344"/>
      <c r="D12" s="344"/>
      <c r="E12" s="345"/>
      <c r="F12" s="21"/>
      <c r="G12" s="22"/>
      <c r="H12" s="23">
        <f>H13+H18</f>
        <v>90925</v>
      </c>
      <c r="I12" s="25"/>
      <c r="J12" s="157">
        <f>J13+J18</f>
        <v>90925</v>
      </c>
    </row>
    <row r="13" spans="1:10" ht="20.25" customHeight="1">
      <c r="A13" s="278" t="s">
        <v>106</v>
      </c>
      <c r="B13" s="258"/>
      <c r="C13" s="258"/>
      <c r="D13" s="258"/>
      <c r="E13" s="274"/>
      <c r="F13" s="26"/>
      <c r="G13" s="27"/>
      <c r="H13" s="28">
        <f>H14</f>
        <v>11425</v>
      </c>
      <c r="I13" s="31">
        <f t="shared" ref="I13" si="1">I14</f>
        <v>0</v>
      </c>
      <c r="J13" s="32">
        <f>J14</f>
        <v>11425</v>
      </c>
    </row>
    <row r="14" spans="1:10" ht="20.25" customHeight="1">
      <c r="A14" s="57"/>
      <c r="B14" s="273" t="s">
        <v>107</v>
      </c>
      <c r="C14" s="258"/>
      <c r="D14" s="258"/>
      <c r="E14" s="274"/>
      <c r="F14" s="33"/>
      <c r="G14" s="34"/>
      <c r="H14" s="35">
        <f>SUM(H15:H17)</f>
        <v>11425</v>
      </c>
      <c r="I14" s="93">
        <v>0</v>
      </c>
      <c r="J14" s="93">
        <f>SUM(J15:J17)</f>
        <v>11425</v>
      </c>
    </row>
    <row r="15" spans="1:10" ht="20.25" customHeight="1">
      <c r="A15" s="40"/>
      <c r="B15" s="41" t="s">
        <v>146</v>
      </c>
      <c r="C15" s="282" t="s">
        <v>110</v>
      </c>
      <c r="D15" s="275"/>
      <c r="E15" s="272"/>
      <c r="F15" s="42"/>
      <c r="G15" s="43"/>
      <c r="H15" s="44"/>
      <c r="I15" s="78"/>
      <c r="J15" s="79"/>
    </row>
    <row r="16" spans="1:10" ht="20.25" customHeight="1">
      <c r="A16" s="40"/>
      <c r="B16" s="41"/>
      <c r="C16" s="66">
        <v>1.1000000000000001</v>
      </c>
      <c r="D16" s="271" t="s">
        <v>111</v>
      </c>
      <c r="E16" s="272"/>
      <c r="F16" s="42" t="s">
        <v>41</v>
      </c>
      <c r="G16" s="43">
        <v>1</v>
      </c>
      <c r="H16" s="44">
        <v>11425</v>
      </c>
      <c r="I16" s="111">
        <v>1</v>
      </c>
      <c r="J16" s="79">
        <v>11425</v>
      </c>
    </row>
    <row r="17" spans="1:10" ht="20.25" customHeight="1">
      <c r="A17" s="40"/>
      <c r="B17" s="41"/>
      <c r="C17" s="66"/>
      <c r="D17" s="271" t="s">
        <v>112</v>
      </c>
      <c r="E17" s="279"/>
      <c r="F17" s="42"/>
      <c r="G17" s="43"/>
      <c r="H17" s="44"/>
      <c r="I17" s="111"/>
      <c r="J17" s="79"/>
    </row>
    <row r="18" spans="1:10" s="113" customFormat="1" ht="20.7" customHeight="1">
      <c r="A18" s="308" t="s">
        <v>115</v>
      </c>
      <c r="B18" s="309"/>
      <c r="C18" s="309"/>
      <c r="D18" s="309"/>
      <c r="E18" s="310"/>
      <c r="F18" s="115"/>
      <c r="G18" s="116"/>
      <c r="H18" s="117">
        <f>H19</f>
        <v>79500</v>
      </c>
      <c r="I18" s="120">
        <f>I19</f>
        <v>0</v>
      </c>
      <c r="J18" s="119">
        <f>J19</f>
        <v>79500</v>
      </c>
    </row>
    <row r="19" spans="1:10" s="113" customFormat="1" ht="21">
      <c r="A19" s="121"/>
      <c r="B19" s="311" t="s">
        <v>116</v>
      </c>
      <c r="C19" s="311"/>
      <c r="D19" s="311"/>
      <c r="E19" s="312"/>
      <c r="F19" s="122"/>
      <c r="G19" s="123"/>
      <c r="H19" s="124">
        <f>SUM(H20:H28)</f>
        <v>79500</v>
      </c>
      <c r="I19" s="93">
        <v>0</v>
      </c>
      <c r="J19" s="156">
        <f>SUM(J20:J28)</f>
        <v>79500</v>
      </c>
    </row>
    <row r="20" spans="1:10" s="113" customFormat="1" ht="21">
      <c r="A20" s="139"/>
      <c r="B20" s="155" t="s">
        <v>146</v>
      </c>
      <c r="C20" s="323" t="s">
        <v>122</v>
      </c>
      <c r="D20" s="323"/>
      <c r="E20" s="324"/>
      <c r="F20" s="130"/>
      <c r="G20" s="131"/>
      <c r="H20" s="132"/>
      <c r="I20" s="135"/>
      <c r="J20" s="136"/>
    </row>
    <row r="21" spans="1:10" s="113" customFormat="1" ht="21">
      <c r="A21" s="139"/>
      <c r="B21" s="41"/>
      <c r="C21" s="140">
        <v>1.1000000000000001</v>
      </c>
      <c r="D21" s="260" t="s">
        <v>171</v>
      </c>
      <c r="E21" s="261"/>
      <c r="F21" s="130" t="s">
        <v>176</v>
      </c>
      <c r="G21" s="131">
        <v>1</v>
      </c>
      <c r="H21" s="132">
        <v>36000</v>
      </c>
      <c r="I21" s="135">
        <v>1</v>
      </c>
      <c r="J21" s="136">
        <v>36000</v>
      </c>
    </row>
    <row r="22" spans="1:10" s="113" customFormat="1" ht="21">
      <c r="A22" s="139"/>
      <c r="B22" s="41"/>
      <c r="C22" s="140">
        <v>1.2</v>
      </c>
      <c r="D22" s="260" t="s">
        <v>82</v>
      </c>
      <c r="E22" s="261"/>
      <c r="F22" s="130"/>
      <c r="G22" s="131"/>
      <c r="H22" s="132"/>
      <c r="I22" s="135"/>
      <c r="J22" s="136"/>
    </row>
    <row r="23" spans="1:10" s="113" customFormat="1" ht="21">
      <c r="A23" s="139"/>
      <c r="B23" s="41"/>
      <c r="C23" s="140"/>
      <c r="D23" s="260" t="s">
        <v>123</v>
      </c>
      <c r="E23" s="261"/>
      <c r="F23" s="130" t="s">
        <v>17</v>
      </c>
      <c r="G23" s="131">
        <v>1</v>
      </c>
      <c r="H23" s="132">
        <v>1000</v>
      </c>
      <c r="I23" s="135">
        <v>1</v>
      </c>
      <c r="J23" s="136">
        <v>1000</v>
      </c>
    </row>
    <row r="24" spans="1:10" s="113" customFormat="1" ht="21">
      <c r="A24" s="139"/>
      <c r="B24" s="155" t="s">
        <v>162</v>
      </c>
      <c r="C24" s="323" t="s">
        <v>124</v>
      </c>
      <c r="D24" s="323"/>
      <c r="E24" s="324"/>
      <c r="F24" s="130"/>
      <c r="G24" s="131"/>
      <c r="H24" s="132"/>
      <c r="I24" s="135"/>
      <c r="J24" s="136"/>
    </row>
    <row r="25" spans="1:10" s="113" customFormat="1" ht="21">
      <c r="A25" s="139"/>
      <c r="B25" s="41"/>
      <c r="C25" s="140">
        <v>2.1</v>
      </c>
      <c r="D25" s="260" t="s">
        <v>173</v>
      </c>
      <c r="E25" s="261"/>
      <c r="F25" s="130" t="s">
        <v>41</v>
      </c>
      <c r="G25" s="131">
        <v>1</v>
      </c>
      <c r="H25" s="132">
        <v>35000</v>
      </c>
      <c r="I25" s="135">
        <v>1</v>
      </c>
      <c r="J25" s="136">
        <v>35000</v>
      </c>
    </row>
    <row r="26" spans="1:10" s="113" customFormat="1" ht="21">
      <c r="A26" s="139"/>
      <c r="B26" s="41"/>
      <c r="C26" s="140">
        <v>2.2000000000000002</v>
      </c>
      <c r="D26" s="260" t="s">
        <v>174</v>
      </c>
      <c r="E26" s="261"/>
      <c r="F26" s="130" t="s">
        <v>41</v>
      </c>
      <c r="G26" s="131">
        <v>1</v>
      </c>
      <c r="H26" s="132">
        <v>7000</v>
      </c>
      <c r="I26" s="135">
        <v>1</v>
      </c>
      <c r="J26" s="136">
        <v>7000</v>
      </c>
    </row>
    <row r="27" spans="1:10" s="113" customFormat="1" ht="21">
      <c r="A27" s="145"/>
      <c r="B27" s="41"/>
      <c r="C27" s="140">
        <v>2.2999999999999998</v>
      </c>
      <c r="D27" s="260" t="s">
        <v>82</v>
      </c>
      <c r="E27" s="260"/>
      <c r="F27" s="130"/>
      <c r="G27" s="131"/>
      <c r="H27" s="132"/>
      <c r="I27" s="135"/>
      <c r="J27" s="136"/>
    </row>
    <row r="28" spans="1:10" s="113" customFormat="1" ht="21">
      <c r="A28" s="145"/>
      <c r="B28" s="41"/>
      <c r="C28" s="140"/>
      <c r="D28" s="270" t="s">
        <v>175</v>
      </c>
      <c r="E28" s="270"/>
      <c r="F28" s="130" t="s">
        <v>34</v>
      </c>
      <c r="G28" s="131">
        <v>1</v>
      </c>
      <c r="H28" s="132">
        <v>500</v>
      </c>
      <c r="I28" s="135">
        <v>1</v>
      </c>
      <c r="J28" s="136">
        <v>500</v>
      </c>
    </row>
    <row r="29" spans="1:10" ht="21" customHeight="1">
      <c r="A29" s="257" t="s">
        <v>84</v>
      </c>
      <c r="B29" s="258"/>
      <c r="C29" s="258"/>
      <c r="D29" s="258"/>
      <c r="E29" s="259"/>
      <c r="F29" s="82"/>
      <c r="G29" s="82"/>
      <c r="H29" s="83">
        <f>H30</f>
        <v>1000</v>
      </c>
      <c r="I29" s="87"/>
      <c r="J29" s="85">
        <f>J30</f>
        <v>1000</v>
      </c>
    </row>
    <row r="30" spans="1:10" ht="20.25" customHeight="1">
      <c r="A30" s="278" t="s">
        <v>88</v>
      </c>
      <c r="B30" s="258"/>
      <c r="C30" s="258"/>
      <c r="D30" s="258"/>
      <c r="E30" s="274"/>
      <c r="F30" s="26"/>
      <c r="G30" s="27"/>
      <c r="H30" s="28">
        <f>H31</f>
        <v>1000</v>
      </c>
      <c r="I30" s="31">
        <f t="shared" ref="I30:J30" si="2">I31</f>
        <v>0</v>
      </c>
      <c r="J30" s="32">
        <f t="shared" si="2"/>
        <v>1000</v>
      </c>
    </row>
    <row r="31" spans="1:10" ht="20.25" customHeight="1">
      <c r="A31" s="57"/>
      <c r="B31" s="273" t="s">
        <v>86</v>
      </c>
      <c r="C31" s="258"/>
      <c r="D31" s="258"/>
      <c r="E31" s="274"/>
      <c r="F31" s="33"/>
      <c r="G31" s="34"/>
      <c r="H31" s="35">
        <f>SUM(H32:H33)</f>
        <v>1000</v>
      </c>
      <c r="I31" s="38">
        <v>0</v>
      </c>
      <c r="J31" s="39">
        <f>SUM(J32:J33)</f>
        <v>1000</v>
      </c>
    </row>
    <row r="32" spans="1:10" ht="20.25" customHeight="1">
      <c r="A32" s="64"/>
      <c r="B32" s="41" t="s">
        <v>146</v>
      </c>
      <c r="C32" s="271" t="s">
        <v>88</v>
      </c>
      <c r="D32" s="275"/>
      <c r="E32" s="272"/>
      <c r="F32" s="42"/>
      <c r="G32" s="43"/>
      <c r="H32" s="44"/>
      <c r="I32" s="49"/>
      <c r="J32" s="50"/>
    </row>
    <row r="33" spans="1:10" ht="20.25" customHeight="1">
      <c r="A33" s="107"/>
      <c r="B33" s="95"/>
      <c r="C33" s="108">
        <v>1.1000000000000001</v>
      </c>
      <c r="D33" s="300" t="s">
        <v>178</v>
      </c>
      <c r="E33" s="325"/>
      <c r="F33" s="96" t="s">
        <v>31</v>
      </c>
      <c r="G33" s="97">
        <v>1</v>
      </c>
      <c r="H33" s="98">
        <v>1000</v>
      </c>
      <c r="I33" s="103">
        <v>1</v>
      </c>
      <c r="J33" s="104">
        <v>1000</v>
      </c>
    </row>
    <row r="34" spans="1:10" ht="21" customHeight="1">
      <c r="A34" s="257" t="s">
        <v>64</v>
      </c>
      <c r="B34" s="258"/>
      <c r="C34" s="258"/>
      <c r="D34" s="258"/>
      <c r="E34" s="259"/>
      <c r="F34" s="82"/>
      <c r="G34" s="82"/>
      <c r="H34" s="83">
        <f>H35</f>
        <v>8000</v>
      </c>
      <c r="I34" s="87"/>
      <c r="J34" s="85">
        <f>J35</f>
        <v>8000</v>
      </c>
    </row>
    <row r="35" spans="1:10" ht="20.25" customHeight="1">
      <c r="A35" s="278" t="s">
        <v>67</v>
      </c>
      <c r="B35" s="258"/>
      <c r="C35" s="258"/>
      <c r="D35" s="258"/>
      <c r="E35" s="274"/>
      <c r="F35" s="26"/>
      <c r="G35" s="27"/>
      <c r="H35" s="28">
        <f>H36</f>
        <v>8000</v>
      </c>
      <c r="I35" s="31">
        <f t="shared" ref="I35:J35" si="3">I36</f>
        <v>0</v>
      </c>
      <c r="J35" s="32">
        <f t="shared" si="3"/>
        <v>8000</v>
      </c>
    </row>
    <row r="36" spans="1:10" ht="20.25" customHeight="1">
      <c r="A36" s="57">
        <v>1</v>
      </c>
      <c r="B36" s="273" t="s">
        <v>68</v>
      </c>
      <c r="C36" s="258"/>
      <c r="D36" s="258"/>
      <c r="E36" s="274"/>
      <c r="F36" s="33"/>
      <c r="G36" s="34"/>
      <c r="H36" s="35">
        <f>SUM(H37:H39)</f>
        <v>8000</v>
      </c>
      <c r="I36" s="38">
        <v>0</v>
      </c>
      <c r="J36" s="39">
        <f>SUM(J37:J39)</f>
        <v>8000</v>
      </c>
    </row>
    <row r="37" spans="1:10" ht="20.25" customHeight="1">
      <c r="A37" s="64"/>
      <c r="B37" s="41" t="s">
        <v>146</v>
      </c>
      <c r="C37" s="271" t="s">
        <v>69</v>
      </c>
      <c r="D37" s="275"/>
      <c r="E37" s="272"/>
      <c r="F37" s="42"/>
      <c r="G37" s="43"/>
      <c r="H37" s="44"/>
      <c r="I37" s="49"/>
      <c r="J37" s="50"/>
    </row>
    <row r="38" spans="1:10" ht="20.25" customHeight="1">
      <c r="A38" s="40"/>
      <c r="B38" s="41"/>
      <c r="C38" s="66">
        <v>1.1000000000000001</v>
      </c>
      <c r="D38" s="283" t="s">
        <v>188</v>
      </c>
      <c r="E38" s="284"/>
      <c r="F38" s="42"/>
      <c r="G38" s="43"/>
      <c r="H38" s="44"/>
      <c r="I38" s="47"/>
      <c r="J38" s="48"/>
    </row>
    <row r="39" spans="1:10" ht="20.25" customHeight="1">
      <c r="A39" s="107"/>
      <c r="B39" s="95"/>
      <c r="C39" s="108"/>
      <c r="D39" s="179" t="s">
        <v>70</v>
      </c>
      <c r="E39" s="183" t="s">
        <v>180</v>
      </c>
      <c r="F39" s="107" t="s">
        <v>21</v>
      </c>
      <c r="G39" s="200">
        <v>1</v>
      </c>
      <c r="H39" s="98">
        <v>8000</v>
      </c>
      <c r="I39" s="103">
        <v>1</v>
      </c>
      <c r="J39" s="104">
        <v>8000</v>
      </c>
    </row>
    <row r="40" spans="1:10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0.25" customHeight="1">
      <c r="A41" s="1"/>
      <c r="B41" s="1"/>
      <c r="C41" s="1"/>
      <c r="D41" s="1"/>
      <c r="E41" s="1"/>
      <c r="F41" s="1"/>
      <c r="G41" s="1"/>
      <c r="H41" s="1"/>
      <c r="I41" s="1"/>
      <c r="J41" s="209">
        <f>J7+J13+J18+J30+J35</f>
        <v>103725</v>
      </c>
    </row>
    <row r="42" spans="1:10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</sheetData>
  <mergeCells count="37">
    <mergeCell ref="A29:E29"/>
    <mergeCell ref="A30:E30"/>
    <mergeCell ref="D23:E23"/>
    <mergeCell ref="C24:E24"/>
    <mergeCell ref="D25:E25"/>
    <mergeCell ref="D26:E26"/>
    <mergeCell ref="D27:E27"/>
    <mergeCell ref="D28:E28"/>
    <mergeCell ref="D38:E38"/>
    <mergeCell ref="A35:E35"/>
    <mergeCell ref="B36:E36"/>
    <mergeCell ref="C37:E37"/>
    <mergeCell ref="B31:E31"/>
    <mergeCell ref="C32:E32"/>
    <mergeCell ref="D33:E33"/>
    <mergeCell ref="A34:E34"/>
    <mergeCell ref="C20:E20"/>
    <mergeCell ref="D21:E21"/>
    <mergeCell ref="D22:E22"/>
    <mergeCell ref="D16:E16"/>
    <mergeCell ref="D17:E17"/>
    <mergeCell ref="A18:E18"/>
    <mergeCell ref="B19:E19"/>
    <mergeCell ref="A13:E13"/>
    <mergeCell ref="B14:E14"/>
    <mergeCell ref="C15:E15"/>
    <mergeCell ref="A6:E6"/>
    <mergeCell ref="A7:E7"/>
    <mergeCell ref="B8:E8"/>
    <mergeCell ref="C9:E9"/>
    <mergeCell ref="D10:E10"/>
    <mergeCell ref="A12:E12"/>
    <mergeCell ref="I3:J3"/>
    <mergeCell ref="F5:G5"/>
    <mergeCell ref="A1:J1"/>
    <mergeCell ref="A2:J2"/>
    <mergeCell ref="A3:E4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03D5-A216-4272-B359-04B92931BD77}">
  <sheetPr>
    <tabColor rgb="FFFFC000"/>
  </sheetPr>
  <dimension ref="A1:J878"/>
  <sheetViews>
    <sheetView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C16" sqref="C16:E16"/>
    </sheetView>
  </sheetViews>
  <sheetFormatPr defaultColWidth="14.44140625" defaultRowHeight="15" customHeight="1"/>
  <cols>
    <col min="1" max="1" width="3.44140625" customWidth="1"/>
    <col min="2" max="2" width="3.88671875" customWidth="1"/>
    <col min="3" max="3" width="6.332031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.10937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13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201">
        <f>H6+H23</f>
        <v>86450</v>
      </c>
      <c r="I5" s="19"/>
      <c r="J5" s="106">
        <f>J6+J23</f>
        <v>86450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23">
        <f>H7</f>
        <v>43250</v>
      </c>
      <c r="I6" s="25"/>
      <c r="J6" s="157">
        <f>J7</f>
        <v>43250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28">
        <f>H8</f>
        <v>43250</v>
      </c>
      <c r="I7" s="31">
        <f t="shared" ref="I7" si="0">I9</f>
        <v>0</v>
      </c>
      <c r="J7" s="32">
        <f>J9+J15+J21</f>
        <v>43250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48">
        <f>H9+H15+H21</f>
        <v>43250</v>
      </c>
      <c r="I8" s="149"/>
      <c r="J8" s="150">
        <f>J9+J15+J21</f>
        <v>43250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3">
        <f>SUM(H10:H14)</f>
        <v>15750</v>
      </c>
      <c r="I9" s="168">
        <v>0</v>
      </c>
      <c r="J9" s="167">
        <f>SUM(J10:J14)</f>
        <v>15750</v>
      </c>
    </row>
    <row r="10" spans="1:10" ht="20.25" customHeight="1">
      <c r="A10" s="64"/>
      <c r="B10" s="41" t="s">
        <v>24</v>
      </c>
      <c r="C10" s="271" t="s">
        <v>91</v>
      </c>
      <c r="D10" s="275"/>
      <c r="E10" s="272"/>
      <c r="F10" s="42" t="s">
        <v>34</v>
      </c>
      <c r="G10" s="43">
        <v>29</v>
      </c>
      <c r="H10" s="44">
        <v>10150</v>
      </c>
      <c r="I10" s="49">
        <v>29</v>
      </c>
      <c r="J10" s="50">
        <v>10150</v>
      </c>
    </row>
    <row r="11" spans="1:10" ht="20.25" customHeight="1">
      <c r="A11" s="64"/>
      <c r="B11" s="41"/>
      <c r="C11" s="65" t="s">
        <v>65</v>
      </c>
      <c r="D11" s="262" t="s">
        <v>130</v>
      </c>
      <c r="E11" s="263"/>
      <c r="F11" s="42"/>
      <c r="G11" s="43"/>
      <c r="H11" s="44"/>
      <c r="I11" s="49"/>
      <c r="J11" s="50"/>
    </row>
    <row r="12" spans="1:10" ht="20.25" customHeight="1">
      <c r="A12" s="40"/>
      <c r="B12" s="41" t="s">
        <v>27</v>
      </c>
      <c r="C12" s="282" t="s">
        <v>93</v>
      </c>
      <c r="D12" s="275"/>
      <c r="E12" s="272"/>
      <c r="F12" s="42"/>
      <c r="G12" s="43"/>
      <c r="H12" s="44"/>
      <c r="I12" s="78"/>
      <c r="J12" s="79"/>
    </row>
    <row r="13" spans="1:10" ht="20.25" customHeight="1">
      <c r="A13" s="40"/>
      <c r="B13" s="41"/>
      <c r="C13" s="66" t="s">
        <v>71</v>
      </c>
      <c r="D13" s="271" t="s">
        <v>133</v>
      </c>
      <c r="E13" s="272"/>
      <c r="F13" s="42"/>
      <c r="G13" s="43"/>
      <c r="H13" s="44"/>
      <c r="I13" s="111"/>
      <c r="J13" s="79"/>
    </row>
    <row r="14" spans="1:10" ht="20.25" customHeight="1">
      <c r="A14" s="107"/>
      <c r="B14" s="95"/>
      <c r="C14" s="108"/>
      <c r="D14" s="179" t="s">
        <v>66</v>
      </c>
      <c r="E14" s="180" t="s">
        <v>94</v>
      </c>
      <c r="F14" s="96" t="s">
        <v>104</v>
      </c>
      <c r="G14" s="97">
        <v>70</v>
      </c>
      <c r="H14" s="98">
        <v>5600</v>
      </c>
      <c r="I14" s="182">
        <v>70</v>
      </c>
      <c r="J14" s="104">
        <v>5600</v>
      </c>
    </row>
    <row r="15" spans="1:10" ht="20.25" customHeight="1">
      <c r="A15" s="170">
        <v>2</v>
      </c>
      <c r="B15" s="267" t="s">
        <v>95</v>
      </c>
      <c r="C15" s="268"/>
      <c r="D15" s="268"/>
      <c r="E15" s="269"/>
      <c r="F15" s="171"/>
      <c r="G15" s="172"/>
      <c r="H15" s="173">
        <f>SUM(H16:H20)</f>
        <v>23600</v>
      </c>
      <c r="I15" s="178">
        <v>0</v>
      </c>
      <c r="J15" s="177">
        <f>SUM(J16:J20)</f>
        <v>23600</v>
      </c>
    </row>
    <row r="16" spans="1:10" ht="20.25" customHeight="1">
      <c r="A16" s="40"/>
      <c r="B16" s="41" t="s">
        <v>48</v>
      </c>
      <c r="C16" s="346" t="s">
        <v>185</v>
      </c>
      <c r="D16" s="346"/>
      <c r="E16" s="347"/>
      <c r="F16" s="42"/>
      <c r="G16" s="43"/>
      <c r="H16" s="44"/>
      <c r="I16" s="111"/>
      <c r="J16" s="79"/>
    </row>
    <row r="17" spans="1:10" ht="20.25" customHeight="1">
      <c r="A17" s="40"/>
      <c r="B17" s="41"/>
      <c r="C17" s="66" t="s">
        <v>135</v>
      </c>
      <c r="D17" s="271" t="s">
        <v>138</v>
      </c>
      <c r="E17" s="279"/>
      <c r="F17" s="42" t="s">
        <v>105</v>
      </c>
      <c r="G17" s="43">
        <v>1</v>
      </c>
      <c r="H17" s="44">
        <v>15000</v>
      </c>
      <c r="I17" s="111">
        <v>1</v>
      </c>
      <c r="J17" s="79">
        <v>15000</v>
      </c>
    </row>
    <row r="18" spans="1:10" ht="20.25" customHeight="1">
      <c r="A18" s="40"/>
      <c r="B18" s="41" t="s">
        <v>99</v>
      </c>
      <c r="C18" s="282" t="s">
        <v>140</v>
      </c>
      <c r="D18" s="282"/>
      <c r="E18" s="285"/>
      <c r="F18" s="42"/>
      <c r="G18" s="43"/>
      <c r="H18" s="44"/>
      <c r="I18" s="111"/>
      <c r="J18" s="79"/>
    </row>
    <row r="19" spans="1:10" ht="20.25" customHeight="1">
      <c r="A19" s="40"/>
      <c r="B19" s="41"/>
      <c r="C19" s="66" t="s">
        <v>135</v>
      </c>
      <c r="D19" s="271" t="s">
        <v>142</v>
      </c>
      <c r="E19" s="279"/>
      <c r="F19" s="42" t="s">
        <v>39</v>
      </c>
      <c r="G19" s="43">
        <v>1</v>
      </c>
      <c r="H19" s="44">
        <v>4800</v>
      </c>
      <c r="I19" s="111">
        <v>1</v>
      </c>
      <c r="J19" s="79">
        <v>4800</v>
      </c>
    </row>
    <row r="20" spans="1:10" ht="20.25" customHeight="1">
      <c r="A20" s="107"/>
      <c r="B20" s="95"/>
      <c r="C20" s="108" t="s">
        <v>183</v>
      </c>
      <c r="D20" s="300" t="s">
        <v>144</v>
      </c>
      <c r="E20" s="301"/>
      <c r="F20" s="96" t="s">
        <v>39</v>
      </c>
      <c r="G20" s="97">
        <v>1</v>
      </c>
      <c r="H20" s="98">
        <v>3800</v>
      </c>
      <c r="I20" s="182">
        <v>1</v>
      </c>
      <c r="J20" s="104">
        <v>3800</v>
      </c>
    </row>
    <row r="21" spans="1:10" ht="20.25" customHeight="1">
      <c r="A21" s="170">
        <v>3</v>
      </c>
      <c r="B21" s="267" t="s">
        <v>101</v>
      </c>
      <c r="C21" s="268"/>
      <c r="D21" s="268"/>
      <c r="E21" s="269"/>
      <c r="F21" s="171"/>
      <c r="G21" s="172"/>
      <c r="H21" s="173">
        <f>SUM(H22)</f>
        <v>3900</v>
      </c>
      <c r="I21" s="178">
        <v>0</v>
      </c>
      <c r="J21" s="177">
        <f>SUM(J22)</f>
        <v>3900</v>
      </c>
    </row>
    <row r="22" spans="1:10" ht="20.25" customHeight="1">
      <c r="A22" s="151"/>
      <c r="B22" s="41" t="s">
        <v>103</v>
      </c>
      <c r="C22" s="282" t="s">
        <v>102</v>
      </c>
      <c r="D22" s="282"/>
      <c r="E22" s="285"/>
      <c r="F22" s="42" t="s">
        <v>39</v>
      </c>
      <c r="G22" s="43">
        <v>1</v>
      </c>
      <c r="H22" s="44">
        <v>3900</v>
      </c>
      <c r="I22" s="111">
        <v>1</v>
      </c>
      <c r="J22" s="79">
        <v>3900</v>
      </c>
    </row>
    <row r="23" spans="1:10" ht="21" customHeight="1">
      <c r="A23" s="257" t="s">
        <v>80</v>
      </c>
      <c r="B23" s="258"/>
      <c r="C23" s="258"/>
      <c r="D23" s="258"/>
      <c r="E23" s="259"/>
      <c r="F23" s="82"/>
      <c r="G23" s="82"/>
      <c r="H23" s="83">
        <f>H24</f>
        <v>43200</v>
      </c>
      <c r="I23" s="87"/>
      <c r="J23" s="85">
        <f>J24+J49+J58</f>
        <v>43200</v>
      </c>
    </row>
    <row r="24" spans="1:10" ht="20.25" customHeight="1">
      <c r="A24" s="278" t="s">
        <v>79</v>
      </c>
      <c r="B24" s="258"/>
      <c r="C24" s="258"/>
      <c r="D24" s="258"/>
      <c r="E24" s="274"/>
      <c r="F24" s="26"/>
      <c r="G24" s="27"/>
      <c r="H24" s="28">
        <f>H25</f>
        <v>43200</v>
      </c>
      <c r="I24" s="31">
        <v>0</v>
      </c>
      <c r="J24" s="32">
        <f>J25</f>
        <v>43200</v>
      </c>
    </row>
    <row r="25" spans="1:10" ht="20.25" customHeight="1">
      <c r="A25" s="57">
        <v>1</v>
      </c>
      <c r="B25" s="273" t="s">
        <v>81</v>
      </c>
      <c r="C25" s="258"/>
      <c r="D25" s="258"/>
      <c r="E25" s="274"/>
      <c r="F25" s="33"/>
      <c r="G25" s="34"/>
      <c r="H25" s="35">
        <f>SUM(H26:H29)</f>
        <v>43200</v>
      </c>
      <c r="I25" s="38">
        <v>0</v>
      </c>
      <c r="J25" s="39">
        <f>SUM(J26:J29)</f>
        <v>43200</v>
      </c>
    </row>
    <row r="26" spans="1:10" ht="20.25" customHeight="1">
      <c r="A26" s="64"/>
      <c r="B26" s="41" t="s">
        <v>24</v>
      </c>
      <c r="C26" s="271" t="s">
        <v>181</v>
      </c>
      <c r="D26" s="275"/>
      <c r="E26" s="272"/>
      <c r="F26" s="42"/>
      <c r="G26" s="43"/>
      <c r="H26" s="44"/>
      <c r="I26" s="49"/>
      <c r="J26" s="50"/>
    </row>
    <row r="27" spans="1:10" ht="20.25" customHeight="1">
      <c r="A27" s="40"/>
      <c r="B27" s="41"/>
      <c r="C27" s="66" t="s">
        <v>25</v>
      </c>
      <c r="D27" s="271" t="s">
        <v>181</v>
      </c>
      <c r="E27" s="272"/>
      <c r="F27" s="42" t="s">
        <v>21</v>
      </c>
      <c r="G27" s="43">
        <v>100</v>
      </c>
      <c r="H27" s="44">
        <v>42000</v>
      </c>
      <c r="I27" s="49">
        <v>100</v>
      </c>
      <c r="J27" s="50">
        <v>42000</v>
      </c>
    </row>
    <row r="28" spans="1:10" ht="20.25" customHeight="1">
      <c r="A28" s="40"/>
      <c r="B28" s="41" t="s">
        <v>27</v>
      </c>
      <c r="C28" s="282" t="s">
        <v>82</v>
      </c>
      <c r="D28" s="282"/>
      <c r="E28" s="285"/>
      <c r="F28" s="42"/>
      <c r="G28" s="43"/>
      <c r="H28" s="44"/>
      <c r="I28" s="49"/>
      <c r="J28" s="50"/>
    </row>
    <row r="29" spans="1:10" ht="20.25" customHeight="1">
      <c r="A29" s="94"/>
      <c r="B29" s="95"/>
      <c r="C29" s="105" t="s">
        <v>26</v>
      </c>
      <c r="D29" s="280" t="s">
        <v>83</v>
      </c>
      <c r="E29" s="281"/>
      <c r="F29" s="96" t="s">
        <v>31</v>
      </c>
      <c r="G29" s="97">
        <v>1</v>
      </c>
      <c r="H29" s="98">
        <v>1200</v>
      </c>
      <c r="I29" s="101">
        <v>1</v>
      </c>
      <c r="J29" s="102">
        <v>1200</v>
      </c>
    </row>
    <row r="30" spans="1:10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0.25" customHeight="1">
      <c r="A31" s="1"/>
      <c r="B31" s="1"/>
      <c r="C31" s="1"/>
      <c r="D31" s="1"/>
      <c r="E31" s="1"/>
      <c r="F31" s="1"/>
      <c r="G31" s="1"/>
      <c r="H31" s="1"/>
      <c r="I31" s="1"/>
      <c r="J31" s="209">
        <f>J7+J24</f>
        <v>86450</v>
      </c>
    </row>
    <row r="32" spans="1:10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</sheetData>
  <mergeCells count="28">
    <mergeCell ref="C26:E26"/>
    <mergeCell ref="D27:E27"/>
    <mergeCell ref="C28:E28"/>
    <mergeCell ref="D29:E29"/>
    <mergeCell ref="A23:E23"/>
    <mergeCell ref="A24:E24"/>
    <mergeCell ref="B25:E25"/>
    <mergeCell ref="B21:E21"/>
    <mergeCell ref="C22:E22"/>
    <mergeCell ref="C16:E16"/>
    <mergeCell ref="D17:E17"/>
    <mergeCell ref="C18:E18"/>
    <mergeCell ref="D19:E19"/>
    <mergeCell ref="D20:E20"/>
    <mergeCell ref="C12:E12"/>
    <mergeCell ref="D13:E13"/>
    <mergeCell ref="B15:E15"/>
    <mergeCell ref="A7:E7"/>
    <mergeCell ref="A8:E8"/>
    <mergeCell ref="B9:E9"/>
    <mergeCell ref="C10:E10"/>
    <mergeCell ref="D11:E11"/>
    <mergeCell ref="A6:E6"/>
    <mergeCell ref="I3:J3"/>
    <mergeCell ref="F5:G5"/>
    <mergeCell ref="A1:J1"/>
    <mergeCell ref="A2:J2"/>
    <mergeCell ref="A3:E4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D02-0F80-4FF4-A976-A87822464009}">
  <sheetPr>
    <tabColor rgb="FF00B050"/>
  </sheetPr>
  <dimension ref="A1:J898"/>
  <sheetViews>
    <sheetView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C43" sqref="C43:E43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78.5546875" customWidth="1"/>
    <col min="6" max="6" width="10.33203125" customWidth="1"/>
    <col min="7" max="7" width="8.88671875" customWidth="1"/>
    <col min="8" max="8" width="15.88671875" customWidth="1"/>
    <col min="9" max="9" width="8.77734375" customWidth="1"/>
    <col min="10" max="10" width="12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5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201">
        <f>H6+H38+H45</f>
        <v>29096</v>
      </c>
      <c r="I5" s="19"/>
      <c r="J5" s="106">
        <f>J6+J38+J45</f>
        <v>29096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23">
        <f>H7+H19+H27+H33</f>
        <v>23796</v>
      </c>
      <c r="I6" s="25"/>
      <c r="J6" s="157">
        <f>J7+J19+J27+J33</f>
        <v>23796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28">
        <f>H8</f>
        <v>12600</v>
      </c>
      <c r="I7" s="31"/>
      <c r="J7" s="32">
        <f>J8</f>
        <v>12600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48">
        <f>H9+H12</f>
        <v>12600</v>
      </c>
      <c r="I8" s="149"/>
      <c r="J8" s="150">
        <f>J9+J12</f>
        <v>12600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3">
        <f>SUM(H10:H11)</f>
        <v>600</v>
      </c>
      <c r="I9" s="166"/>
      <c r="J9" s="167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3">
        <f>SUM(H13:H18)</f>
        <v>12000</v>
      </c>
      <c r="I12" s="176"/>
      <c r="J12" s="177">
        <f>SUM(J13:J18)</f>
        <v>12000</v>
      </c>
    </row>
    <row r="13" spans="1:10" ht="20.25" customHeight="1">
      <c r="A13" s="40"/>
      <c r="B13" s="41" t="s">
        <v>48</v>
      </c>
      <c r="C13" s="282" t="s">
        <v>96</v>
      </c>
      <c r="D13" s="275"/>
      <c r="E13" s="272"/>
      <c r="F13" s="42"/>
      <c r="G13" s="43"/>
      <c r="H13" s="44"/>
      <c r="I13" s="109"/>
      <c r="J13" s="79"/>
    </row>
    <row r="14" spans="1:10" ht="20.25" customHeight="1">
      <c r="A14" s="40"/>
      <c r="B14" s="41"/>
      <c r="C14" s="66" t="s">
        <v>134</v>
      </c>
      <c r="D14" s="271" t="s">
        <v>97</v>
      </c>
      <c r="E14" s="272"/>
      <c r="F14" s="42"/>
      <c r="G14" s="43"/>
      <c r="H14" s="44"/>
      <c r="I14" s="109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98</v>
      </c>
      <c r="F15" s="42" t="s">
        <v>30</v>
      </c>
      <c r="G15" s="43">
        <v>1</v>
      </c>
      <c r="H15" s="44">
        <v>8000</v>
      </c>
      <c r="I15" s="109">
        <v>1</v>
      </c>
      <c r="J15" s="79">
        <v>8000</v>
      </c>
    </row>
    <row r="16" spans="1:10" ht="20.25" customHeight="1">
      <c r="A16" s="40"/>
      <c r="B16" s="41" t="s">
        <v>99</v>
      </c>
      <c r="C16" s="321" t="s">
        <v>185</v>
      </c>
      <c r="D16" s="321"/>
      <c r="E16" s="322"/>
      <c r="F16" s="42"/>
      <c r="G16" s="43"/>
      <c r="H16" s="44"/>
      <c r="I16" s="110"/>
      <c r="J16" s="79"/>
    </row>
    <row r="17" spans="1:10" ht="20.25" customHeight="1">
      <c r="A17" s="40"/>
      <c r="B17" s="41"/>
      <c r="C17" s="66" t="s">
        <v>135</v>
      </c>
      <c r="D17" s="271" t="s">
        <v>100</v>
      </c>
      <c r="E17" s="279"/>
      <c r="F17" s="42"/>
      <c r="G17" s="43"/>
      <c r="H17" s="44"/>
      <c r="I17" s="110"/>
      <c r="J17" s="79"/>
    </row>
    <row r="18" spans="1:10" ht="20.25" customHeight="1">
      <c r="A18" s="40"/>
      <c r="B18" s="41"/>
      <c r="C18" s="66"/>
      <c r="D18" s="89" t="s">
        <v>25</v>
      </c>
      <c r="E18" s="113" t="s">
        <v>136</v>
      </c>
      <c r="F18" s="42" t="s">
        <v>34</v>
      </c>
      <c r="G18" s="43">
        <v>1</v>
      </c>
      <c r="H18" s="44">
        <v>4000</v>
      </c>
      <c r="I18" s="110">
        <v>1</v>
      </c>
      <c r="J18" s="79">
        <v>4000</v>
      </c>
    </row>
    <row r="19" spans="1:10" ht="20.25" customHeight="1">
      <c r="A19" s="54" t="s">
        <v>32</v>
      </c>
      <c r="B19" s="55"/>
      <c r="C19" s="55"/>
      <c r="D19" s="55"/>
      <c r="E19" s="56"/>
      <c r="F19" s="26"/>
      <c r="G19" s="27"/>
      <c r="H19" s="28">
        <f>H20+H24</f>
        <v>1905</v>
      </c>
      <c r="I19" s="31"/>
      <c r="J19" s="32">
        <f>J20+J24</f>
        <v>1905</v>
      </c>
    </row>
    <row r="20" spans="1:10" ht="20.25" customHeight="1">
      <c r="A20" s="57">
        <v>1</v>
      </c>
      <c r="B20" s="318" t="s">
        <v>187</v>
      </c>
      <c r="C20" s="319"/>
      <c r="D20" s="319"/>
      <c r="E20" s="320"/>
      <c r="F20" s="33"/>
      <c r="G20" s="34"/>
      <c r="H20" s="35">
        <f>SUM(H21:H23)</f>
        <v>1500</v>
      </c>
      <c r="I20" s="38"/>
      <c r="J20" s="39">
        <f>SUM(J21:J23)</f>
        <v>1500</v>
      </c>
    </row>
    <row r="21" spans="1:10" ht="20.25" customHeight="1">
      <c r="A21" s="40"/>
      <c r="B21" s="41" t="s">
        <v>24</v>
      </c>
      <c r="C21" s="277" t="s">
        <v>36</v>
      </c>
      <c r="D21" s="275"/>
      <c r="E21" s="272"/>
      <c r="F21" s="42"/>
      <c r="G21" s="43"/>
      <c r="H21" s="44"/>
      <c r="I21" s="49"/>
      <c r="J21" s="50"/>
    </row>
    <row r="22" spans="1:10" ht="20.25" customHeight="1">
      <c r="A22" s="40"/>
      <c r="B22" s="41"/>
      <c r="C22" s="41" t="s">
        <v>25</v>
      </c>
      <c r="D22" s="277" t="s">
        <v>37</v>
      </c>
      <c r="E22" s="272"/>
      <c r="F22" s="42"/>
      <c r="G22" s="43"/>
      <c r="H22" s="44"/>
      <c r="I22" s="49"/>
      <c r="J22" s="50"/>
    </row>
    <row r="23" spans="1:10" ht="20.25" customHeight="1">
      <c r="A23" s="40"/>
      <c r="B23" s="41"/>
      <c r="C23" s="41"/>
      <c r="D23" s="41" t="s">
        <v>38</v>
      </c>
      <c r="E23" s="63" t="s">
        <v>149</v>
      </c>
      <c r="F23" s="42" t="s">
        <v>41</v>
      </c>
      <c r="G23" s="43">
        <v>1</v>
      </c>
      <c r="H23" s="44">
        <v>1500</v>
      </c>
      <c r="I23" s="49">
        <v>1</v>
      </c>
      <c r="J23" s="50">
        <v>1500</v>
      </c>
    </row>
    <row r="24" spans="1:10" ht="20.25" customHeight="1">
      <c r="A24" s="57">
        <v>2</v>
      </c>
      <c r="B24" s="316" t="s">
        <v>47</v>
      </c>
      <c r="C24" s="258"/>
      <c r="D24" s="258"/>
      <c r="E24" s="274"/>
      <c r="F24" s="33"/>
      <c r="G24" s="34"/>
      <c r="H24" s="35">
        <f>SUM(H25:H26)</f>
        <v>405</v>
      </c>
      <c r="I24" s="38">
        <v>0</v>
      </c>
      <c r="J24" s="152">
        <f>J26</f>
        <v>405</v>
      </c>
    </row>
    <row r="25" spans="1:10" ht="20.25" customHeight="1">
      <c r="A25" s="40"/>
      <c r="B25" s="41" t="s">
        <v>48</v>
      </c>
      <c r="C25" s="317" t="s">
        <v>49</v>
      </c>
      <c r="D25" s="291"/>
      <c r="E25" s="292"/>
      <c r="F25" s="58"/>
      <c r="G25" s="43"/>
      <c r="H25" s="44"/>
      <c r="I25" s="49"/>
      <c r="J25" s="50"/>
    </row>
    <row r="26" spans="1:10" ht="20.25" customHeight="1">
      <c r="A26" s="40"/>
      <c r="B26" s="41"/>
      <c r="C26" s="41" t="s">
        <v>25</v>
      </c>
      <c r="D26" s="277" t="s">
        <v>150</v>
      </c>
      <c r="E26" s="272"/>
      <c r="F26" s="42" t="s">
        <v>152</v>
      </c>
      <c r="G26" s="43">
        <v>405</v>
      </c>
      <c r="H26" s="44">
        <v>405</v>
      </c>
      <c r="I26" s="49">
        <v>405</v>
      </c>
      <c r="J26" s="50">
        <v>405</v>
      </c>
    </row>
    <row r="27" spans="1:10" ht="21" customHeight="1">
      <c r="A27" s="278" t="s">
        <v>50</v>
      </c>
      <c r="B27" s="258"/>
      <c r="C27" s="258"/>
      <c r="D27" s="258"/>
      <c r="E27" s="274"/>
      <c r="F27" s="26"/>
      <c r="G27" s="27"/>
      <c r="H27" s="28">
        <f>H28+H31</f>
        <v>391</v>
      </c>
      <c r="I27" s="31"/>
      <c r="J27" s="32">
        <f>J28+J31</f>
        <v>391</v>
      </c>
    </row>
    <row r="28" spans="1:10" ht="21" customHeight="1">
      <c r="A28" s="57">
        <v>1</v>
      </c>
      <c r="B28" s="273" t="s">
        <v>51</v>
      </c>
      <c r="C28" s="258"/>
      <c r="D28" s="258"/>
      <c r="E28" s="274"/>
      <c r="F28" s="33"/>
      <c r="G28" s="34"/>
      <c r="H28" s="35">
        <f>SUM(H30)</f>
        <v>178</v>
      </c>
      <c r="I28" s="244"/>
      <c r="J28" s="243">
        <f>SUM(J29:J30)</f>
        <v>178</v>
      </c>
    </row>
    <row r="29" spans="1:10" ht="20.25" customHeight="1">
      <c r="A29" s="64"/>
      <c r="B29" s="41" t="s">
        <v>24</v>
      </c>
      <c r="C29" s="271" t="s">
        <v>52</v>
      </c>
      <c r="D29" s="275"/>
      <c r="E29" s="272"/>
      <c r="F29" s="42"/>
      <c r="G29" s="43"/>
      <c r="H29" s="44"/>
      <c r="I29" s="49"/>
      <c r="J29" s="50"/>
    </row>
    <row r="30" spans="1:10" ht="20.25" customHeight="1">
      <c r="A30" s="40"/>
      <c r="B30" s="41"/>
      <c r="C30" s="66" t="s">
        <v>25</v>
      </c>
      <c r="D30" s="271" t="s">
        <v>53</v>
      </c>
      <c r="E30" s="272"/>
      <c r="F30" s="42" t="s">
        <v>54</v>
      </c>
      <c r="G30" s="43">
        <v>355</v>
      </c>
      <c r="H30" s="44">
        <v>178</v>
      </c>
      <c r="I30" s="49">
        <v>355</v>
      </c>
      <c r="J30" s="50">
        <v>178</v>
      </c>
    </row>
    <row r="31" spans="1:10" ht="21" customHeight="1">
      <c r="A31" s="57">
        <v>2</v>
      </c>
      <c r="B31" s="273" t="s">
        <v>55</v>
      </c>
      <c r="C31" s="258"/>
      <c r="D31" s="258"/>
      <c r="E31" s="274"/>
      <c r="F31" s="33"/>
      <c r="G31" s="34"/>
      <c r="H31" s="35">
        <f>SUM(H32)</f>
        <v>213</v>
      </c>
      <c r="I31" s="38"/>
      <c r="J31" s="39">
        <f>SUM(J32)</f>
        <v>213</v>
      </c>
    </row>
    <row r="32" spans="1:10" ht="21" customHeight="1">
      <c r="A32" s="67"/>
      <c r="B32" s="68" t="s">
        <v>48</v>
      </c>
      <c r="C32" s="315" t="s">
        <v>56</v>
      </c>
      <c r="D32" s="258"/>
      <c r="E32" s="274"/>
      <c r="F32" s="69" t="s">
        <v>34</v>
      </c>
      <c r="G32" s="70">
        <v>196</v>
      </c>
      <c r="H32" s="71">
        <v>213</v>
      </c>
      <c r="I32" s="74">
        <v>196</v>
      </c>
      <c r="J32" s="75">
        <v>213</v>
      </c>
    </row>
    <row r="33" spans="1:10" ht="20.25" customHeight="1">
      <c r="A33" s="278" t="s">
        <v>106</v>
      </c>
      <c r="B33" s="258"/>
      <c r="C33" s="258"/>
      <c r="D33" s="258"/>
      <c r="E33" s="274"/>
      <c r="F33" s="26"/>
      <c r="G33" s="27"/>
      <c r="H33" s="28">
        <f>H34</f>
        <v>8900</v>
      </c>
      <c r="I33" s="31"/>
      <c r="J33" s="32">
        <f>J34</f>
        <v>8900</v>
      </c>
    </row>
    <row r="34" spans="1:10" ht="20.25" customHeight="1">
      <c r="A34" s="57"/>
      <c r="B34" s="273" t="s">
        <v>107</v>
      </c>
      <c r="C34" s="258"/>
      <c r="D34" s="258"/>
      <c r="E34" s="274"/>
      <c r="F34" s="33"/>
      <c r="G34" s="34"/>
      <c r="H34" s="35">
        <f>SUM(H35:H37)</f>
        <v>8900</v>
      </c>
      <c r="I34" s="244"/>
      <c r="J34" s="35">
        <f>SUM(J35:J37)</f>
        <v>8900</v>
      </c>
    </row>
    <row r="35" spans="1:10" ht="20.25" customHeight="1">
      <c r="A35" s="64"/>
      <c r="B35" s="41" t="s">
        <v>146</v>
      </c>
      <c r="C35" s="271" t="s">
        <v>108</v>
      </c>
      <c r="D35" s="275"/>
      <c r="E35" s="272"/>
      <c r="F35" s="42"/>
      <c r="G35" s="43"/>
      <c r="H35" s="44"/>
      <c r="I35" s="49"/>
      <c r="J35" s="50"/>
    </row>
    <row r="36" spans="1:10" ht="20.25" customHeight="1">
      <c r="A36" s="40"/>
      <c r="B36" s="41"/>
      <c r="C36" s="66">
        <v>1.1000000000000001</v>
      </c>
      <c r="D36" s="271" t="s">
        <v>109</v>
      </c>
      <c r="E36" s="272"/>
      <c r="F36" s="42"/>
      <c r="G36" s="43"/>
      <c r="H36" s="44"/>
      <c r="I36" s="78"/>
      <c r="J36" s="79"/>
    </row>
    <row r="37" spans="1:10" ht="20.25" customHeight="1">
      <c r="A37" s="40"/>
      <c r="B37" s="41"/>
      <c r="C37" s="66"/>
      <c r="D37" s="271" t="s">
        <v>161</v>
      </c>
      <c r="E37" s="279"/>
      <c r="F37" s="42" t="s">
        <v>114</v>
      </c>
      <c r="G37" s="43">
        <v>1</v>
      </c>
      <c r="H37" s="44">
        <v>8900</v>
      </c>
      <c r="I37" s="78">
        <v>1</v>
      </c>
      <c r="J37" s="79">
        <v>8900</v>
      </c>
    </row>
    <row r="38" spans="1:10" ht="21" customHeight="1">
      <c r="A38" s="257" t="s">
        <v>64</v>
      </c>
      <c r="B38" s="258"/>
      <c r="C38" s="258"/>
      <c r="D38" s="258"/>
      <c r="E38" s="259"/>
      <c r="F38" s="82"/>
      <c r="G38" s="82"/>
      <c r="H38" s="83">
        <f>H39</f>
        <v>4900</v>
      </c>
      <c r="I38" s="84"/>
      <c r="J38" s="85">
        <f>J39</f>
        <v>4900</v>
      </c>
    </row>
    <row r="39" spans="1:10" ht="20.25" customHeight="1">
      <c r="A39" s="278" t="s">
        <v>72</v>
      </c>
      <c r="B39" s="258"/>
      <c r="C39" s="258"/>
      <c r="D39" s="258"/>
      <c r="E39" s="274"/>
      <c r="F39" s="26"/>
      <c r="G39" s="27"/>
      <c r="H39" s="28">
        <f>H40</f>
        <v>4900</v>
      </c>
      <c r="I39" s="31"/>
      <c r="J39" s="32">
        <f>J40</f>
        <v>4900</v>
      </c>
    </row>
    <row r="40" spans="1:10" ht="20.25" customHeight="1">
      <c r="A40" s="57">
        <v>1</v>
      </c>
      <c r="B40" s="273" t="s">
        <v>73</v>
      </c>
      <c r="C40" s="258"/>
      <c r="D40" s="258"/>
      <c r="E40" s="274"/>
      <c r="F40" s="33"/>
      <c r="G40" s="34"/>
      <c r="H40" s="35">
        <f>SUM(H41:H44)</f>
        <v>4900</v>
      </c>
      <c r="I40" s="245"/>
      <c r="J40" s="247">
        <f>SUM(J41:J44)</f>
        <v>4900</v>
      </c>
    </row>
    <row r="41" spans="1:10" ht="20.25" customHeight="1">
      <c r="A41" s="64"/>
      <c r="B41" s="41" t="s">
        <v>24</v>
      </c>
      <c r="C41" s="271" t="s">
        <v>15</v>
      </c>
      <c r="D41" s="275"/>
      <c r="E41" s="272"/>
      <c r="F41" s="42"/>
      <c r="G41" s="43"/>
      <c r="H41" s="44"/>
      <c r="I41" s="49"/>
      <c r="J41" s="50"/>
    </row>
    <row r="42" spans="1:10" ht="20.25" customHeight="1">
      <c r="A42" s="64"/>
      <c r="B42" s="41"/>
      <c r="C42" s="66" t="s">
        <v>25</v>
      </c>
      <c r="D42" s="271" t="s">
        <v>179</v>
      </c>
      <c r="E42" s="272"/>
      <c r="F42" s="42" t="s">
        <v>21</v>
      </c>
      <c r="G42" s="43">
        <v>10</v>
      </c>
      <c r="H42" s="44">
        <v>2500</v>
      </c>
      <c r="I42" s="49">
        <v>10</v>
      </c>
      <c r="J42" s="50">
        <v>2500</v>
      </c>
    </row>
    <row r="43" spans="1:10" ht="20.25" customHeight="1">
      <c r="A43" s="64"/>
      <c r="B43" s="41" t="s">
        <v>27</v>
      </c>
      <c r="C43" s="286" t="s">
        <v>189</v>
      </c>
      <c r="D43" s="286"/>
      <c r="E43" s="326"/>
      <c r="F43" s="231"/>
      <c r="G43" s="236"/>
      <c r="H43" s="233"/>
      <c r="I43" s="230"/>
      <c r="J43" s="231"/>
    </row>
    <row r="44" spans="1:10" ht="20.25" customHeight="1">
      <c r="A44" s="40"/>
      <c r="B44" s="94"/>
      <c r="C44" s="108" t="s">
        <v>25</v>
      </c>
      <c r="D44" s="327" t="s">
        <v>191</v>
      </c>
      <c r="E44" s="328"/>
      <c r="F44" s="234" t="s">
        <v>75</v>
      </c>
      <c r="G44" s="237" t="s">
        <v>146</v>
      </c>
      <c r="H44" s="44">
        <v>2400</v>
      </c>
      <c r="I44" s="238">
        <v>1</v>
      </c>
      <c r="J44" s="44">
        <v>2400</v>
      </c>
    </row>
    <row r="45" spans="1:10" ht="21" customHeight="1">
      <c r="A45" s="257" t="s">
        <v>80</v>
      </c>
      <c r="B45" s="258"/>
      <c r="C45" s="258"/>
      <c r="D45" s="258"/>
      <c r="E45" s="259"/>
      <c r="F45" s="82"/>
      <c r="G45" s="82"/>
      <c r="H45" s="83">
        <f>H46</f>
        <v>400</v>
      </c>
      <c r="I45" s="84"/>
      <c r="J45" s="85">
        <f>J46+J69+J78</f>
        <v>400</v>
      </c>
    </row>
    <row r="46" spans="1:10" ht="20.25" customHeight="1">
      <c r="A46" s="278" t="s">
        <v>79</v>
      </c>
      <c r="B46" s="258"/>
      <c r="C46" s="258"/>
      <c r="D46" s="258"/>
      <c r="E46" s="274"/>
      <c r="F46" s="26"/>
      <c r="G46" s="27"/>
      <c r="H46" s="28">
        <f>H47</f>
        <v>400</v>
      </c>
      <c r="I46" s="31"/>
      <c r="J46" s="32">
        <f>J47</f>
        <v>400</v>
      </c>
    </row>
    <row r="47" spans="1:10" ht="20.25" customHeight="1">
      <c r="A47" s="57">
        <v>1</v>
      </c>
      <c r="B47" s="273" t="s">
        <v>81</v>
      </c>
      <c r="C47" s="258"/>
      <c r="D47" s="258"/>
      <c r="E47" s="274"/>
      <c r="F47" s="33"/>
      <c r="G47" s="34"/>
      <c r="H47" s="35">
        <f>SUM(H48:H49)</f>
        <v>400</v>
      </c>
      <c r="I47" s="245"/>
      <c r="J47" s="247">
        <f>SUM(J48:J49)</f>
        <v>400</v>
      </c>
    </row>
    <row r="48" spans="1:10" ht="20.25" customHeight="1">
      <c r="A48" s="40"/>
      <c r="B48" s="41" t="s">
        <v>24</v>
      </c>
      <c r="C48" s="282" t="s">
        <v>82</v>
      </c>
      <c r="D48" s="282"/>
      <c r="E48" s="285"/>
      <c r="F48" s="42"/>
      <c r="G48" s="43"/>
      <c r="H48" s="44"/>
      <c r="I48" s="49"/>
      <c r="J48" s="50"/>
    </row>
    <row r="49" spans="1:10" ht="20.25" customHeight="1">
      <c r="A49" s="94"/>
      <c r="B49" s="95"/>
      <c r="C49" s="105" t="s">
        <v>25</v>
      </c>
      <c r="D49" s="280" t="s">
        <v>83</v>
      </c>
      <c r="E49" s="281"/>
      <c r="F49" s="96" t="s">
        <v>31</v>
      </c>
      <c r="G49" s="97">
        <v>1</v>
      </c>
      <c r="H49" s="98">
        <v>400</v>
      </c>
      <c r="I49" s="101">
        <v>1</v>
      </c>
      <c r="J49" s="102">
        <v>400</v>
      </c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209">
        <f>J7+J19+J27+J33+J39+J46</f>
        <v>29096</v>
      </c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</sheetData>
  <mergeCells count="45">
    <mergeCell ref="C48:E48"/>
    <mergeCell ref="D49:E49"/>
    <mergeCell ref="A45:E45"/>
    <mergeCell ref="A46:E46"/>
    <mergeCell ref="B47:E47"/>
    <mergeCell ref="C41:E41"/>
    <mergeCell ref="D44:E44"/>
    <mergeCell ref="A38:E38"/>
    <mergeCell ref="A39:E39"/>
    <mergeCell ref="B40:E40"/>
    <mergeCell ref="D42:E42"/>
    <mergeCell ref="C43:E43"/>
    <mergeCell ref="A33:E33"/>
    <mergeCell ref="B34:E34"/>
    <mergeCell ref="C35:E35"/>
    <mergeCell ref="D36:E36"/>
    <mergeCell ref="D37:E37"/>
    <mergeCell ref="C32:E32"/>
    <mergeCell ref="B28:E28"/>
    <mergeCell ref="C29:E29"/>
    <mergeCell ref="D30:E30"/>
    <mergeCell ref="B31:E31"/>
    <mergeCell ref="D22:E22"/>
    <mergeCell ref="B24:E24"/>
    <mergeCell ref="C25:E25"/>
    <mergeCell ref="D26:E26"/>
    <mergeCell ref="A27:E27"/>
    <mergeCell ref="B20:E20"/>
    <mergeCell ref="C21:E21"/>
    <mergeCell ref="C16:E16"/>
    <mergeCell ref="D17:E17"/>
    <mergeCell ref="D11:E11"/>
    <mergeCell ref="B12:E12"/>
    <mergeCell ref="C13:E13"/>
    <mergeCell ref="D14:E14"/>
    <mergeCell ref="A7:E7"/>
    <mergeCell ref="A8:E8"/>
    <mergeCell ref="B9:E9"/>
    <mergeCell ref="C10:E10"/>
    <mergeCell ref="A6:E6"/>
    <mergeCell ref="F5:G5"/>
    <mergeCell ref="A1:J1"/>
    <mergeCell ref="A2:J2"/>
    <mergeCell ref="A3:E4"/>
    <mergeCell ref="I3:J3"/>
  </mergeCells>
  <printOptions horizontalCentered="1"/>
  <pageMargins left="0.12" right="0.12" top="0.59055118110236204" bottom="0.39370078740157499" header="0" footer="0"/>
  <pageSetup paperSize="9" scale="75" orientation="portrait" r:id="rId1"/>
  <headerFooter>
    <oddFooter>&amp;C&amp;P/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B4C9-4BF4-4A06-98F4-1DDA2D99439D}">
  <sheetPr>
    <tabColor rgb="FF00B050"/>
  </sheetPr>
  <dimension ref="A1:J903"/>
  <sheetViews>
    <sheetView zoomScale="85" zoomScaleNormal="85" workbookViewId="0">
      <pane xSplit="8" ySplit="5" topLeftCell="I30" activePane="bottomRight" state="frozen"/>
      <selection pane="topRight" activeCell="I1" sqref="I1"/>
      <selection pane="bottomLeft" activeCell="A6" sqref="A6"/>
      <selection pane="bottomRight" activeCell="L47" sqref="L47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6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201">
        <f>H6+H43+H50</f>
        <v>23134</v>
      </c>
      <c r="I5" s="249"/>
      <c r="J5" s="250">
        <f>J6+J43+J50</f>
        <v>23134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23">
        <f>H7+H16+H24+H30+H35</f>
        <v>17834</v>
      </c>
      <c r="I6" s="25"/>
      <c r="J6" s="157">
        <f>J7+J16+J24+J30+J35</f>
        <v>17834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28">
        <f>H8</f>
        <v>4600</v>
      </c>
      <c r="I7" s="31"/>
      <c r="J7" s="32">
        <f>J8</f>
        <v>4600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48">
        <f>H9+H12</f>
        <v>4600</v>
      </c>
      <c r="I8" s="149"/>
      <c r="J8" s="150">
        <f>J9+J12</f>
        <v>4600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3">
        <f>SUM(H10:H11)</f>
        <v>600</v>
      </c>
      <c r="I9" s="251"/>
      <c r="J9" s="252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3">
        <f>SUM(H13:H15)</f>
        <v>4000</v>
      </c>
      <c r="I12" s="253"/>
      <c r="J12" s="254">
        <f>SUM(J13:J15)</f>
        <v>4000</v>
      </c>
    </row>
    <row r="13" spans="1:10" ht="20.25" customHeight="1">
      <c r="A13" s="40"/>
      <c r="B13" s="41" t="s">
        <v>48</v>
      </c>
      <c r="C13" s="321" t="s">
        <v>185</v>
      </c>
      <c r="D13" s="321"/>
      <c r="E13" s="322"/>
      <c r="F13" s="42"/>
      <c r="G13" s="43"/>
      <c r="H13" s="44"/>
      <c r="I13" s="110"/>
      <c r="J13" s="79"/>
    </row>
    <row r="14" spans="1:10" ht="20.25" customHeight="1">
      <c r="A14" s="40"/>
      <c r="B14" s="41"/>
      <c r="C14" s="66" t="s">
        <v>135</v>
      </c>
      <c r="D14" s="271" t="s">
        <v>100</v>
      </c>
      <c r="E14" s="279"/>
      <c r="F14" s="42"/>
      <c r="G14" s="43"/>
      <c r="H14" s="44"/>
      <c r="I14" s="110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136</v>
      </c>
      <c r="F15" s="42" t="s">
        <v>34</v>
      </c>
      <c r="G15" s="43">
        <v>1</v>
      </c>
      <c r="H15" s="44">
        <v>4000</v>
      </c>
      <c r="I15" s="110">
        <v>1</v>
      </c>
      <c r="J15" s="79">
        <v>4000</v>
      </c>
    </row>
    <row r="16" spans="1:10" ht="20.25" customHeight="1">
      <c r="A16" s="54" t="s">
        <v>32</v>
      </c>
      <c r="B16" s="55"/>
      <c r="C16" s="55"/>
      <c r="D16" s="55"/>
      <c r="E16" s="56"/>
      <c r="F16" s="26"/>
      <c r="G16" s="27"/>
      <c r="H16" s="28">
        <f>H17+H21</f>
        <v>1770</v>
      </c>
      <c r="I16" s="31"/>
      <c r="J16" s="32">
        <f>J17+J21</f>
        <v>1770</v>
      </c>
    </row>
    <row r="17" spans="1:10" ht="20.25" customHeight="1">
      <c r="A17" s="57">
        <v>1</v>
      </c>
      <c r="B17" s="318" t="s">
        <v>187</v>
      </c>
      <c r="C17" s="319"/>
      <c r="D17" s="319"/>
      <c r="E17" s="320"/>
      <c r="F17" s="33"/>
      <c r="G17" s="34"/>
      <c r="H17" s="35">
        <f>SUM(H18:H20)</f>
        <v>1500</v>
      </c>
      <c r="I17" s="38"/>
      <c r="J17" s="39">
        <f>SUM(J18:J20)</f>
        <v>1500</v>
      </c>
    </row>
    <row r="18" spans="1:10" ht="20.25" customHeight="1">
      <c r="A18" s="40"/>
      <c r="B18" s="41" t="s">
        <v>24</v>
      </c>
      <c r="C18" s="277" t="s">
        <v>36</v>
      </c>
      <c r="D18" s="275"/>
      <c r="E18" s="272"/>
      <c r="F18" s="42"/>
      <c r="G18" s="43"/>
      <c r="H18" s="44"/>
      <c r="I18" s="49"/>
      <c r="J18" s="50"/>
    </row>
    <row r="19" spans="1:10" ht="20.25" customHeight="1">
      <c r="A19" s="40"/>
      <c r="B19" s="41"/>
      <c r="C19" s="41" t="s">
        <v>25</v>
      </c>
      <c r="D19" s="277" t="s">
        <v>37</v>
      </c>
      <c r="E19" s="272"/>
      <c r="F19" s="42"/>
      <c r="G19" s="43"/>
      <c r="H19" s="44"/>
      <c r="I19" s="49"/>
      <c r="J19" s="50"/>
    </row>
    <row r="20" spans="1:10" ht="20.25" customHeight="1">
      <c r="A20" s="40"/>
      <c r="B20" s="41"/>
      <c r="C20" s="41"/>
      <c r="D20" s="41" t="s">
        <v>38</v>
      </c>
      <c r="E20" s="63" t="s">
        <v>149</v>
      </c>
      <c r="F20" s="42" t="s">
        <v>41</v>
      </c>
      <c r="G20" s="43">
        <v>1</v>
      </c>
      <c r="H20" s="44">
        <v>1500</v>
      </c>
      <c r="I20" s="49">
        <v>1</v>
      </c>
      <c r="J20" s="50">
        <v>1500</v>
      </c>
    </row>
    <row r="21" spans="1:10" ht="20.25" customHeight="1">
      <c r="A21" s="57">
        <v>2</v>
      </c>
      <c r="B21" s="316" t="s">
        <v>47</v>
      </c>
      <c r="C21" s="258"/>
      <c r="D21" s="258"/>
      <c r="E21" s="274"/>
      <c r="F21" s="33"/>
      <c r="G21" s="34"/>
      <c r="H21" s="35">
        <f>SUM(H22:H23)</f>
        <v>270</v>
      </c>
      <c r="I21" s="38">
        <v>0</v>
      </c>
      <c r="J21" s="152">
        <f>J23</f>
        <v>270</v>
      </c>
    </row>
    <row r="22" spans="1:10" ht="20.25" customHeight="1">
      <c r="A22" s="40"/>
      <c r="B22" s="41" t="s">
        <v>48</v>
      </c>
      <c r="C22" s="317" t="s">
        <v>49</v>
      </c>
      <c r="D22" s="291"/>
      <c r="E22" s="292"/>
      <c r="F22" s="58"/>
      <c r="G22" s="43"/>
      <c r="H22" s="44"/>
      <c r="I22" s="49"/>
      <c r="J22" s="50"/>
    </row>
    <row r="23" spans="1:10" ht="20.25" customHeight="1">
      <c r="A23" s="40"/>
      <c r="B23" s="41"/>
      <c r="C23" s="41" t="s">
        <v>25</v>
      </c>
      <c r="D23" s="277" t="s">
        <v>150</v>
      </c>
      <c r="E23" s="272"/>
      <c r="F23" s="42" t="s">
        <v>152</v>
      </c>
      <c r="G23" s="43">
        <v>2</v>
      </c>
      <c r="H23" s="44">
        <v>270</v>
      </c>
      <c r="I23" s="47">
        <v>2</v>
      </c>
      <c r="J23" s="48">
        <v>270</v>
      </c>
    </row>
    <row r="24" spans="1:10" ht="21" customHeight="1">
      <c r="A24" s="278" t="s">
        <v>50</v>
      </c>
      <c r="B24" s="258"/>
      <c r="C24" s="258"/>
      <c r="D24" s="258"/>
      <c r="E24" s="274"/>
      <c r="F24" s="26"/>
      <c r="G24" s="27"/>
      <c r="H24" s="28">
        <f>H25+H28</f>
        <v>564</v>
      </c>
      <c r="I24" s="31"/>
      <c r="J24" s="32">
        <f>J25+J28</f>
        <v>564</v>
      </c>
    </row>
    <row r="25" spans="1:10" ht="21" customHeight="1">
      <c r="A25" s="57">
        <v>1</v>
      </c>
      <c r="B25" s="273" t="s">
        <v>51</v>
      </c>
      <c r="C25" s="258"/>
      <c r="D25" s="258"/>
      <c r="E25" s="274"/>
      <c r="F25" s="33"/>
      <c r="G25" s="34"/>
      <c r="H25" s="35">
        <f>SUM(H26:H27)</f>
        <v>298</v>
      </c>
      <c r="I25" s="244"/>
      <c r="J25" s="243">
        <f>SUM(J26:J27)</f>
        <v>298</v>
      </c>
    </row>
    <row r="26" spans="1:10" ht="20.25" customHeight="1">
      <c r="A26" s="64"/>
      <c r="B26" s="41" t="s">
        <v>24</v>
      </c>
      <c r="C26" s="271" t="s">
        <v>52</v>
      </c>
      <c r="D26" s="275"/>
      <c r="E26" s="272"/>
      <c r="F26" s="42"/>
      <c r="G26" s="43"/>
      <c r="H26" s="44"/>
      <c r="I26" s="49"/>
      <c r="J26" s="50"/>
    </row>
    <row r="27" spans="1:10" ht="20.25" customHeight="1">
      <c r="A27" s="40"/>
      <c r="B27" s="41"/>
      <c r="C27" s="66" t="s">
        <v>25</v>
      </c>
      <c r="D27" s="271" t="s">
        <v>53</v>
      </c>
      <c r="E27" s="272"/>
      <c r="F27" s="42" t="s">
        <v>54</v>
      </c>
      <c r="G27" s="211">
        <v>597</v>
      </c>
      <c r="H27" s="44">
        <v>298</v>
      </c>
      <c r="I27" s="210">
        <v>597</v>
      </c>
      <c r="J27" s="50">
        <v>298</v>
      </c>
    </row>
    <row r="28" spans="1:10" ht="21" customHeight="1">
      <c r="A28" s="57">
        <v>2</v>
      </c>
      <c r="B28" s="273" t="s">
        <v>55</v>
      </c>
      <c r="C28" s="258"/>
      <c r="D28" s="258"/>
      <c r="E28" s="274"/>
      <c r="F28" s="33"/>
      <c r="G28" s="34"/>
      <c r="H28" s="35">
        <f>H29</f>
        <v>266</v>
      </c>
      <c r="I28" s="38"/>
      <c r="J28" s="39">
        <f>SUM(J29)</f>
        <v>266</v>
      </c>
    </row>
    <row r="29" spans="1:10" ht="21" customHeight="1">
      <c r="A29" s="67"/>
      <c r="B29" s="68" t="s">
        <v>48</v>
      </c>
      <c r="C29" s="315" t="s">
        <v>56</v>
      </c>
      <c r="D29" s="258"/>
      <c r="E29" s="274"/>
      <c r="F29" s="69" t="s">
        <v>34</v>
      </c>
      <c r="G29" s="70">
        <v>245</v>
      </c>
      <c r="H29" s="71">
        <v>266</v>
      </c>
      <c r="I29" s="74">
        <v>245</v>
      </c>
      <c r="J29" s="75">
        <v>266</v>
      </c>
    </row>
    <row r="30" spans="1:10" ht="20.25" customHeight="1">
      <c r="A30" s="278" t="s">
        <v>106</v>
      </c>
      <c r="B30" s="258"/>
      <c r="C30" s="258"/>
      <c r="D30" s="258"/>
      <c r="E30" s="274"/>
      <c r="F30" s="26"/>
      <c r="G30" s="27"/>
      <c r="H30" s="28">
        <f>H31</f>
        <v>8900</v>
      </c>
      <c r="I30" s="31"/>
      <c r="J30" s="32">
        <f>J31</f>
        <v>8900</v>
      </c>
    </row>
    <row r="31" spans="1:10" ht="20.25" customHeight="1">
      <c r="A31" s="57"/>
      <c r="B31" s="273" t="s">
        <v>107</v>
      </c>
      <c r="C31" s="258"/>
      <c r="D31" s="258"/>
      <c r="E31" s="274"/>
      <c r="F31" s="33"/>
      <c r="G31" s="34"/>
      <c r="H31" s="35">
        <f>SUM(H32:H34)</f>
        <v>8900</v>
      </c>
      <c r="I31" s="245"/>
      <c r="J31" s="246">
        <f>SUM(J32:J34)</f>
        <v>8900</v>
      </c>
    </row>
    <row r="32" spans="1:10" ht="20.25" customHeight="1">
      <c r="A32" s="64"/>
      <c r="B32" s="41" t="s">
        <v>146</v>
      </c>
      <c r="C32" s="271" t="s">
        <v>108</v>
      </c>
      <c r="D32" s="275"/>
      <c r="E32" s="272"/>
      <c r="F32" s="42"/>
      <c r="G32" s="43"/>
      <c r="H32" s="44"/>
      <c r="I32" s="49"/>
      <c r="J32" s="50"/>
    </row>
    <row r="33" spans="1:10" ht="20.25" customHeight="1">
      <c r="A33" s="40"/>
      <c r="B33" s="41"/>
      <c r="C33" s="66">
        <v>1.1000000000000001</v>
      </c>
      <c r="D33" s="271" t="s">
        <v>109</v>
      </c>
      <c r="E33" s="272"/>
      <c r="F33" s="42"/>
      <c r="G33" s="43"/>
      <c r="H33" s="44"/>
      <c r="I33" s="78"/>
      <c r="J33" s="79"/>
    </row>
    <row r="34" spans="1:10" ht="20.25" customHeight="1">
      <c r="A34" s="40"/>
      <c r="B34" s="41"/>
      <c r="C34" s="66"/>
      <c r="D34" s="271" t="s">
        <v>161</v>
      </c>
      <c r="E34" s="279"/>
      <c r="F34" s="42" t="s">
        <v>114</v>
      </c>
      <c r="G34" s="43">
        <v>1</v>
      </c>
      <c r="H34" s="44">
        <v>8900</v>
      </c>
      <c r="I34" s="78">
        <v>1</v>
      </c>
      <c r="J34" s="79">
        <v>8900</v>
      </c>
    </row>
    <row r="35" spans="1:10" s="113" customFormat="1" ht="20.7" customHeight="1">
      <c r="A35" s="308" t="s">
        <v>115</v>
      </c>
      <c r="B35" s="309"/>
      <c r="C35" s="309"/>
      <c r="D35" s="309"/>
      <c r="E35" s="310"/>
      <c r="F35" s="115"/>
      <c r="G35" s="116"/>
      <c r="H35" s="117">
        <f>H36</f>
        <v>2000</v>
      </c>
      <c r="I35" s="120"/>
      <c r="J35" s="119">
        <f>J36</f>
        <v>2000</v>
      </c>
    </row>
    <row r="36" spans="1:10" s="113" customFormat="1" ht="21">
      <c r="A36" s="121"/>
      <c r="B36" s="311" t="s">
        <v>116</v>
      </c>
      <c r="C36" s="311"/>
      <c r="D36" s="311"/>
      <c r="E36" s="312"/>
      <c r="F36" s="122"/>
      <c r="G36" s="123"/>
      <c r="H36" s="124">
        <f>SUM(H37:H42)</f>
        <v>2000</v>
      </c>
      <c r="I36" s="248"/>
      <c r="J36" s="156">
        <f>SUM(J37:J42)</f>
        <v>2000</v>
      </c>
    </row>
    <row r="37" spans="1:10" s="113" customFormat="1" ht="21">
      <c r="A37" s="139"/>
      <c r="B37" s="155" t="s">
        <v>146</v>
      </c>
      <c r="C37" s="323" t="s">
        <v>122</v>
      </c>
      <c r="D37" s="323"/>
      <c r="E37" s="324"/>
      <c r="F37" s="130"/>
      <c r="G37" s="131"/>
      <c r="H37" s="132"/>
      <c r="I37" s="135"/>
      <c r="J37" s="136"/>
    </row>
    <row r="38" spans="1:10" s="113" customFormat="1" ht="21">
      <c r="A38" s="139"/>
      <c r="B38" s="41"/>
      <c r="C38" s="140">
        <v>1.1000000000000001</v>
      </c>
      <c r="D38" s="260" t="s">
        <v>82</v>
      </c>
      <c r="E38" s="261"/>
      <c r="F38" s="130"/>
      <c r="G38" s="131"/>
      <c r="H38" s="132"/>
      <c r="I38" s="135"/>
      <c r="J38" s="136"/>
    </row>
    <row r="39" spans="1:10" s="113" customFormat="1" ht="21">
      <c r="A39" s="139"/>
      <c r="B39" s="41"/>
      <c r="C39" s="140"/>
      <c r="D39" s="260" t="s">
        <v>123</v>
      </c>
      <c r="E39" s="261"/>
      <c r="F39" s="130" t="s">
        <v>17</v>
      </c>
      <c r="G39" s="131">
        <v>1</v>
      </c>
      <c r="H39" s="132">
        <v>1000</v>
      </c>
      <c r="I39" s="135">
        <v>1</v>
      </c>
      <c r="J39" s="136">
        <v>1000</v>
      </c>
    </row>
    <row r="40" spans="1:10" s="113" customFormat="1" ht="21">
      <c r="A40" s="139"/>
      <c r="B40" s="155" t="s">
        <v>162</v>
      </c>
      <c r="C40" s="323" t="s">
        <v>124</v>
      </c>
      <c r="D40" s="323"/>
      <c r="E40" s="324"/>
      <c r="F40" s="130"/>
      <c r="G40" s="131"/>
      <c r="H40" s="132"/>
      <c r="I40" s="135"/>
      <c r="J40" s="136"/>
    </row>
    <row r="41" spans="1:10" s="113" customFormat="1" ht="21">
      <c r="A41" s="145"/>
      <c r="B41" s="41"/>
      <c r="C41" s="140">
        <v>2.1</v>
      </c>
      <c r="D41" s="260" t="s">
        <v>82</v>
      </c>
      <c r="E41" s="260"/>
      <c r="F41" s="130"/>
      <c r="G41" s="131"/>
      <c r="H41" s="132"/>
      <c r="I41" s="135"/>
      <c r="J41" s="136"/>
    </row>
    <row r="42" spans="1:10" s="113" customFormat="1" ht="21">
      <c r="A42" s="145"/>
      <c r="B42" s="41"/>
      <c r="C42" s="140"/>
      <c r="D42" s="270" t="s">
        <v>175</v>
      </c>
      <c r="E42" s="270"/>
      <c r="F42" s="130" t="s">
        <v>34</v>
      </c>
      <c r="G42" s="131">
        <v>1</v>
      </c>
      <c r="H42" s="132">
        <v>1000</v>
      </c>
      <c r="I42" s="135">
        <v>1</v>
      </c>
      <c r="J42" s="136">
        <v>1000</v>
      </c>
    </row>
    <row r="43" spans="1:10" ht="21" customHeight="1">
      <c r="A43" s="257" t="s">
        <v>64</v>
      </c>
      <c r="B43" s="258"/>
      <c r="C43" s="258"/>
      <c r="D43" s="258"/>
      <c r="E43" s="259"/>
      <c r="F43" s="82"/>
      <c r="G43" s="82"/>
      <c r="H43" s="83">
        <f>H44</f>
        <v>4900</v>
      </c>
      <c r="I43" s="86"/>
      <c r="J43" s="85">
        <f>J44</f>
        <v>4900</v>
      </c>
    </row>
    <row r="44" spans="1:10" ht="20.25" customHeight="1">
      <c r="A44" s="278" t="s">
        <v>72</v>
      </c>
      <c r="B44" s="258"/>
      <c r="C44" s="258"/>
      <c r="D44" s="258"/>
      <c r="E44" s="274"/>
      <c r="F44" s="26"/>
      <c r="G44" s="27"/>
      <c r="H44" s="28">
        <f>H45</f>
        <v>4900</v>
      </c>
      <c r="I44" s="31"/>
      <c r="J44" s="32">
        <f>J45</f>
        <v>4900</v>
      </c>
    </row>
    <row r="45" spans="1:10" ht="20.25" customHeight="1">
      <c r="A45" s="57">
        <v>1</v>
      </c>
      <c r="B45" s="273" t="s">
        <v>73</v>
      </c>
      <c r="C45" s="258"/>
      <c r="D45" s="258"/>
      <c r="E45" s="274"/>
      <c r="F45" s="33"/>
      <c r="G45" s="34"/>
      <c r="H45" s="35">
        <f>SUM(H46:H49)</f>
        <v>4900</v>
      </c>
      <c r="I45" s="245"/>
      <c r="J45" s="247">
        <f>SUM(J46:J49)</f>
        <v>4900</v>
      </c>
    </row>
    <row r="46" spans="1:10" ht="20.25" customHeight="1">
      <c r="A46" s="64"/>
      <c r="B46" s="41" t="s">
        <v>24</v>
      </c>
      <c r="C46" s="271" t="s">
        <v>15</v>
      </c>
      <c r="D46" s="275"/>
      <c r="E46" s="272"/>
      <c r="F46" s="42"/>
      <c r="G46" s="43"/>
      <c r="H46" s="44"/>
      <c r="I46" s="49"/>
      <c r="J46" s="50"/>
    </row>
    <row r="47" spans="1:10" ht="20.25" customHeight="1">
      <c r="A47" s="64"/>
      <c r="B47" s="41"/>
      <c r="C47" s="66" t="s">
        <v>25</v>
      </c>
      <c r="D47" s="271" t="s">
        <v>179</v>
      </c>
      <c r="E47" s="272"/>
      <c r="F47" s="42" t="s">
        <v>21</v>
      </c>
      <c r="G47" s="43">
        <v>10</v>
      </c>
      <c r="H47" s="44">
        <v>2500</v>
      </c>
      <c r="I47" s="49">
        <v>10</v>
      </c>
      <c r="J47" s="50">
        <v>2500</v>
      </c>
    </row>
    <row r="48" spans="1:10" ht="20.25" customHeight="1">
      <c r="A48" s="64"/>
      <c r="B48" s="41" t="s">
        <v>27</v>
      </c>
      <c r="C48" s="286" t="s">
        <v>189</v>
      </c>
      <c r="D48" s="286"/>
      <c r="E48" s="326"/>
      <c r="F48" s="231"/>
      <c r="G48" s="236"/>
      <c r="H48" s="233"/>
      <c r="I48" s="230"/>
      <c r="J48" s="231"/>
    </row>
    <row r="49" spans="1:10" ht="20.25" customHeight="1">
      <c r="A49" s="40"/>
      <c r="B49" s="94"/>
      <c r="C49" s="108" t="s">
        <v>25</v>
      </c>
      <c r="D49" s="327" t="s">
        <v>191</v>
      </c>
      <c r="E49" s="328"/>
      <c r="F49" s="234" t="s">
        <v>75</v>
      </c>
      <c r="G49" s="237" t="s">
        <v>146</v>
      </c>
      <c r="H49" s="44">
        <v>2400</v>
      </c>
      <c r="I49" s="238">
        <v>1</v>
      </c>
      <c r="J49" s="44">
        <v>2400</v>
      </c>
    </row>
    <row r="50" spans="1:10" ht="21" customHeight="1">
      <c r="A50" s="257" t="s">
        <v>80</v>
      </c>
      <c r="B50" s="258"/>
      <c r="C50" s="258"/>
      <c r="D50" s="258"/>
      <c r="E50" s="259"/>
      <c r="F50" s="82"/>
      <c r="G50" s="82"/>
      <c r="H50" s="83">
        <f>H51</f>
        <v>400</v>
      </c>
      <c r="I50" s="86"/>
      <c r="J50" s="85">
        <f>J51</f>
        <v>400</v>
      </c>
    </row>
    <row r="51" spans="1:10" ht="20.25" customHeight="1">
      <c r="A51" s="278" t="s">
        <v>79</v>
      </c>
      <c r="B51" s="258"/>
      <c r="C51" s="258"/>
      <c r="D51" s="258"/>
      <c r="E51" s="274"/>
      <c r="F51" s="26"/>
      <c r="G51" s="27"/>
      <c r="H51" s="28">
        <f>H52</f>
        <v>400</v>
      </c>
      <c r="I51" s="31"/>
      <c r="J51" s="32">
        <f>J52</f>
        <v>400</v>
      </c>
    </row>
    <row r="52" spans="1:10" ht="20.25" customHeight="1">
      <c r="A52" s="57">
        <v>1</v>
      </c>
      <c r="B52" s="273" t="s">
        <v>81</v>
      </c>
      <c r="C52" s="258"/>
      <c r="D52" s="258"/>
      <c r="E52" s="274"/>
      <c r="F52" s="33"/>
      <c r="G52" s="34"/>
      <c r="H52" s="35">
        <f>SUM(H53:H54)</f>
        <v>400</v>
      </c>
      <c r="I52" s="245"/>
      <c r="J52" s="247">
        <f>SUM(J53:J54)</f>
        <v>400</v>
      </c>
    </row>
    <row r="53" spans="1:10" ht="20.25" customHeight="1">
      <c r="A53" s="40"/>
      <c r="B53" s="41" t="s">
        <v>24</v>
      </c>
      <c r="C53" s="282" t="s">
        <v>82</v>
      </c>
      <c r="D53" s="282"/>
      <c r="E53" s="285"/>
      <c r="F53" s="42"/>
      <c r="G53" s="43"/>
      <c r="H53" s="44"/>
      <c r="I53" s="49"/>
      <c r="J53" s="50"/>
    </row>
    <row r="54" spans="1:10" ht="20.25" customHeight="1">
      <c r="A54" s="94"/>
      <c r="B54" s="95"/>
      <c r="C54" s="105" t="s">
        <v>25</v>
      </c>
      <c r="D54" s="280" t="s">
        <v>83</v>
      </c>
      <c r="E54" s="281"/>
      <c r="F54" s="96" t="s">
        <v>31</v>
      </c>
      <c r="G54" s="97">
        <v>1</v>
      </c>
      <c r="H54" s="98">
        <v>400</v>
      </c>
      <c r="I54" s="101">
        <v>1</v>
      </c>
      <c r="J54" s="102">
        <v>400</v>
      </c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209">
        <f>J7+J16+J24+J30+J35+J44+J51</f>
        <v>23134</v>
      </c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</sheetData>
  <mergeCells count="51">
    <mergeCell ref="C53:E53"/>
    <mergeCell ref="D54:E54"/>
    <mergeCell ref="A50:E50"/>
    <mergeCell ref="A51:E51"/>
    <mergeCell ref="B52:E52"/>
    <mergeCell ref="C46:E46"/>
    <mergeCell ref="D49:E49"/>
    <mergeCell ref="A43:E43"/>
    <mergeCell ref="A44:E44"/>
    <mergeCell ref="B45:E45"/>
    <mergeCell ref="D47:E47"/>
    <mergeCell ref="C48:E48"/>
    <mergeCell ref="D39:E39"/>
    <mergeCell ref="C40:E40"/>
    <mergeCell ref="D41:E41"/>
    <mergeCell ref="D42:E42"/>
    <mergeCell ref="C37:E37"/>
    <mergeCell ref="D38:E38"/>
    <mergeCell ref="A35:E35"/>
    <mergeCell ref="B36:E36"/>
    <mergeCell ref="A30:E30"/>
    <mergeCell ref="B31:E31"/>
    <mergeCell ref="C32:E32"/>
    <mergeCell ref="D33:E33"/>
    <mergeCell ref="D34:E34"/>
    <mergeCell ref="C29:E29"/>
    <mergeCell ref="B25:E25"/>
    <mergeCell ref="C26:E26"/>
    <mergeCell ref="D27:E27"/>
    <mergeCell ref="B28:E28"/>
    <mergeCell ref="D19:E19"/>
    <mergeCell ref="B21:E21"/>
    <mergeCell ref="C22:E22"/>
    <mergeCell ref="D23:E23"/>
    <mergeCell ref="A24:E24"/>
    <mergeCell ref="B17:E17"/>
    <mergeCell ref="C18:E18"/>
    <mergeCell ref="C13:E13"/>
    <mergeCell ref="D14:E14"/>
    <mergeCell ref="D11:E11"/>
    <mergeCell ref="B12:E12"/>
    <mergeCell ref="A7:E7"/>
    <mergeCell ref="A8:E8"/>
    <mergeCell ref="B9:E9"/>
    <mergeCell ref="C10:E10"/>
    <mergeCell ref="A6:E6"/>
    <mergeCell ref="F5:G5"/>
    <mergeCell ref="A1:J1"/>
    <mergeCell ref="A2:J2"/>
    <mergeCell ref="A3:E4"/>
    <mergeCell ref="I3:J3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C992-8696-4E82-8499-54CC3F51F604}">
  <sheetPr>
    <tabColor rgb="FF00B050"/>
  </sheetPr>
  <dimension ref="A1:J898"/>
  <sheetViews>
    <sheetView zoomScale="85" zoomScaleNormal="85" workbookViewId="0">
      <pane xSplit="8" ySplit="5" topLeftCell="I24" activePane="bottomRight" state="frozen"/>
      <selection pane="topRight" activeCell="I1" sqref="I1"/>
      <selection pane="bottomLeft" activeCell="A6" sqref="A6"/>
      <selection pane="bottomRight" activeCell="B40" sqref="B40:J41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.4414062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7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6">
        <f>H6+H35+H45</f>
        <v>22648</v>
      </c>
      <c r="I5" s="19"/>
      <c r="J5" s="106">
        <f>J6+J35+J45</f>
        <v>22648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23">
        <f>H7+H16+H24+H30</f>
        <v>16348</v>
      </c>
      <c r="I6" s="25"/>
      <c r="J6" s="157">
        <f>J7+J16+J24+J30</f>
        <v>16348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28">
        <f>H8</f>
        <v>4600</v>
      </c>
      <c r="I7" s="31"/>
      <c r="J7" s="32">
        <f>J9+J12</f>
        <v>4600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48">
        <f>H9+H12</f>
        <v>4600</v>
      </c>
      <c r="I8" s="149"/>
      <c r="J8" s="150">
        <f>J9+J12</f>
        <v>4600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3">
        <f>SUM(H10:H11)</f>
        <v>600</v>
      </c>
      <c r="I9" s="255"/>
      <c r="J9" s="163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3">
        <f>SUM(H13:H15)</f>
        <v>4000</v>
      </c>
      <c r="I12" s="256"/>
      <c r="J12" s="173">
        <f>SUM(J13:J15)</f>
        <v>4000</v>
      </c>
    </row>
    <row r="13" spans="1:10" ht="20.25" customHeight="1">
      <c r="A13" s="40"/>
      <c r="B13" s="41" t="s">
        <v>48</v>
      </c>
      <c r="C13" s="321" t="s">
        <v>185</v>
      </c>
      <c r="D13" s="321"/>
      <c r="E13" s="322"/>
      <c r="F13" s="42"/>
      <c r="G13" s="43"/>
      <c r="H13" s="44"/>
      <c r="I13" s="110"/>
      <c r="J13" s="79"/>
    </row>
    <row r="14" spans="1:10" ht="20.25" customHeight="1">
      <c r="A14" s="40"/>
      <c r="B14" s="41"/>
      <c r="C14" s="66" t="s">
        <v>134</v>
      </c>
      <c r="D14" s="271" t="s">
        <v>100</v>
      </c>
      <c r="E14" s="279"/>
      <c r="F14" s="42"/>
      <c r="G14" s="43"/>
      <c r="H14" s="44"/>
      <c r="I14" s="110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136</v>
      </c>
      <c r="F15" s="42" t="s">
        <v>34</v>
      </c>
      <c r="G15" s="43">
        <v>1</v>
      </c>
      <c r="H15" s="44">
        <v>4000</v>
      </c>
      <c r="I15" s="110">
        <v>1</v>
      </c>
      <c r="J15" s="79">
        <v>4000</v>
      </c>
    </row>
    <row r="16" spans="1:10" ht="20.25" customHeight="1">
      <c r="A16" s="54" t="s">
        <v>32</v>
      </c>
      <c r="B16" s="55"/>
      <c r="C16" s="55"/>
      <c r="D16" s="55"/>
      <c r="E16" s="56"/>
      <c r="F16" s="26"/>
      <c r="G16" s="27"/>
      <c r="H16" s="28">
        <f>H17+H21</f>
        <v>1770</v>
      </c>
      <c r="I16" s="31"/>
      <c r="J16" s="32">
        <f>J17+J21</f>
        <v>1770</v>
      </c>
    </row>
    <row r="17" spans="1:10" ht="20.25" customHeight="1">
      <c r="A17" s="57">
        <v>1</v>
      </c>
      <c r="B17" s="318" t="s">
        <v>187</v>
      </c>
      <c r="C17" s="319"/>
      <c r="D17" s="319"/>
      <c r="E17" s="320"/>
      <c r="F17" s="33"/>
      <c r="G17" s="34"/>
      <c r="H17" s="35">
        <f>SUM(H18:H20)</f>
        <v>1500</v>
      </c>
      <c r="I17" s="38"/>
      <c r="J17" s="39">
        <f>SUM(J18:J20)</f>
        <v>1500</v>
      </c>
    </row>
    <row r="18" spans="1:10" ht="20.25" customHeight="1">
      <c r="A18" s="40"/>
      <c r="B18" s="41" t="s">
        <v>24</v>
      </c>
      <c r="C18" s="277" t="s">
        <v>36</v>
      </c>
      <c r="D18" s="275"/>
      <c r="E18" s="272"/>
      <c r="F18" s="42"/>
      <c r="G18" s="43"/>
      <c r="H18" s="44"/>
      <c r="I18" s="49"/>
      <c r="J18" s="50"/>
    </row>
    <row r="19" spans="1:10" ht="20.25" customHeight="1">
      <c r="A19" s="40"/>
      <c r="B19" s="41"/>
      <c r="C19" s="41" t="s">
        <v>25</v>
      </c>
      <c r="D19" s="277" t="s">
        <v>37</v>
      </c>
      <c r="E19" s="272"/>
      <c r="F19" s="42"/>
      <c r="G19" s="43"/>
      <c r="H19" s="44"/>
      <c r="I19" s="49"/>
      <c r="J19" s="50"/>
    </row>
    <row r="20" spans="1:10" ht="20.25" customHeight="1">
      <c r="A20" s="40"/>
      <c r="B20" s="41"/>
      <c r="C20" s="41"/>
      <c r="D20" s="41" t="s">
        <v>38</v>
      </c>
      <c r="E20" s="63" t="s">
        <v>149</v>
      </c>
      <c r="F20" s="42" t="s">
        <v>41</v>
      </c>
      <c r="G20" s="43">
        <v>1</v>
      </c>
      <c r="H20" s="44">
        <v>1500</v>
      </c>
      <c r="I20" s="49">
        <v>1</v>
      </c>
      <c r="J20" s="50">
        <v>1500</v>
      </c>
    </row>
    <row r="21" spans="1:10" ht="20.25" customHeight="1">
      <c r="A21" s="57">
        <v>2</v>
      </c>
      <c r="B21" s="316" t="s">
        <v>47</v>
      </c>
      <c r="C21" s="258"/>
      <c r="D21" s="258"/>
      <c r="E21" s="274"/>
      <c r="F21" s="33"/>
      <c r="G21" s="34"/>
      <c r="H21" s="35">
        <f>SUM(H22:H23)</f>
        <v>270</v>
      </c>
      <c r="I21" s="38">
        <v>0</v>
      </c>
      <c r="J21" s="152">
        <f>J23</f>
        <v>270</v>
      </c>
    </row>
    <row r="22" spans="1:10" ht="20.25" customHeight="1">
      <c r="A22" s="40"/>
      <c r="B22" s="41" t="s">
        <v>48</v>
      </c>
      <c r="C22" s="317" t="s">
        <v>49</v>
      </c>
      <c r="D22" s="291"/>
      <c r="E22" s="292"/>
      <c r="F22" s="58"/>
      <c r="G22" s="43"/>
      <c r="H22" s="44"/>
      <c r="I22" s="49"/>
      <c r="J22" s="50"/>
    </row>
    <row r="23" spans="1:10" ht="20.25" customHeight="1">
      <c r="A23" s="40"/>
      <c r="B23" s="41"/>
      <c r="C23" s="41" t="s">
        <v>25</v>
      </c>
      <c r="D23" s="277" t="s">
        <v>150</v>
      </c>
      <c r="E23" s="272"/>
      <c r="F23" s="42" t="s">
        <v>152</v>
      </c>
      <c r="G23" s="43">
        <v>2</v>
      </c>
      <c r="H23" s="44">
        <v>270</v>
      </c>
      <c r="I23" s="47">
        <v>2</v>
      </c>
      <c r="J23" s="48">
        <v>270</v>
      </c>
    </row>
    <row r="24" spans="1:10" ht="21" customHeight="1">
      <c r="A24" s="278" t="s">
        <v>50</v>
      </c>
      <c r="B24" s="258"/>
      <c r="C24" s="258"/>
      <c r="D24" s="258"/>
      <c r="E24" s="274"/>
      <c r="F24" s="26"/>
      <c r="G24" s="27"/>
      <c r="H24" s="28">
        <f>H25+H28</f>
        <v>1078</v>
      </c>
      <c r="I24" s="31"/>
      <c r="J24" s="32">
        <f>J25+J28</f>
        <v>1078</v>
      </c>
    </row>
    <row r="25" spans="1:10" ht="21" customHeight="1">
      <c r="A25" s="57">
        <v>1</v>
      </c>
      <c r="B25" s="273" t="s">
        <v>51</v>
      </c>
      <c r="C25" s="258"/>
      <c r="D25" s="258"/>
      <c r="E25" s="274"/>
      <c r="F25" s="33"/>
      <c r="G25" s="34"/>
      <c r="H25" s="35">
        <f>SUM(H26:H27)</f>
        <v>586</v>
      </c>
      <c r="I25" s="245"/>
      <c r="J25" s="247">
        <f>SUM(J26:J27)</f>
        <v>586</v>
      </c>
    </row>
    <row r="26" spans="1:10" ht="20.25" customHeight="1">
      <c r="A26" s="64"/>
      <c r="B26" s="41" t="s">
        <v>24</v>
      </c>
      <c r="C26" s="271" t="s">
        <v>52</v>
      </c>
      <c r="D26" s="275"/>
      <c r="E26" s="272"/>
      <c r="F26" s="42"/>
      <c r="G26" s="43"/>
      <c r="H26" s="44"/>
      <c r="I26" s="49"/>
      <c r="J26" s="50"/>
    </row>
    <row r="27" spans="1:10" ht="20.25" customHeight="1">
      <c r="A27" s="40"/>
      <c r="B27" s="41"/>
      <c r="C27" s="66" t="s">
        <v>25</v>
      </c>
      <c r="D27" s="271" t="s">
        <v>53</v>
      </c>
      <c r="E27" s="272"/>
      <c r="F27" s="42" t="s">
        <v>54</v>
      </c>
      <c r="G27" s="43">
        <v>1173</v>
      </c>
      <c r="H27" s="44">
        <v>586</v>
      </c>
      <c r="I27" s="49">
        <v>1173</v>
      </c>
      <c r="J27" s="50">
        <v>586</v>
      </c>
    </row>
    <row r="28" spans="1:10" ht="21" customHeight="1">
      <c r="A28" s="57">
        <v>2</v>
      </c>
      <c r="B28" s="273" t="s">
        <v>55</v>
      </c>
      <c r="C28" s="258"/>
      <c r="D28" s="258"/>
      <c r="E28" s="274"/>
      <c r="F28" s="33"/>
      <c r="G28" s="34"/>
      <c r="H28" s="35">
        <f>H29</f>
        <v>492</v>
      </c>
      <c r="I28" s="38"/>
      <c r="J28" s="39">
        <f>SUM(J29)</f>
        <v>492</v>
      </c>
    </row>
    <row r="29" spans="1:10" ht="21" customHeight="1">
      <c r="A29" s="67"/>
      <c r="B29" s="68" t="s">
        <v>48</v>
      </c>
      <c r="C29" s="315" t="s">
        <v>56</v>
      </c>
      <c r="D29" s="258"/>
      <c r="E29" s="274"/>
      <c r="F29" s="69" t="s">
        <v>34</v>
      </c>
      <c r="G29" s="70">
        <v>452</v>
      </c>
      <c r="H29" s="71">
        <v>492</v>
      </c>
      <c r="I29" s="74">
        <v>452</v>
      </c>
      <c r="J29" s="75">
        <v>492</v>
      </c>
    </row>
    <row r="30" spans="1:10" ht="20.25" customHeight="1">
      <c r="A30" s="278" t="s">
        <v>106</v>
      </c>
      <c r="B30" s="258"/>
      <c r="C30" s="258"/>
      <c r="D30" s="258"/>
      <c r="E30" s="274"/>
      <c r="F30" s="26"/>
      <c r="G30" s="27"/>
      <c r="H30" s="28">
        <f>H31</f>
        <v>8900</v>
      </c>
      <c r="I30" s="31"/>
      <c r="J30" s="32">
        <f>J31</f>
        <v>8900</v>
      </c>
    </row>
    <row r="31" spans="1:10" ht="20.25" customHeight="1">
      <c r="A31" s="57"/>
      <c r="B31" s="273" t="s">
        <v>107</v>
      </c>
      <c r="C31" s="258"/>
      <c r="D31" s="258"/>
      <c r="E31" s="274"/>
      <c r="F31" s="33"/>
      <c r="G31" s="34"/>
      <c r="H31" s="35">
        <f>SUM(H32:H34)</f>
        <v>8900</v>
      </c>
      <c r="I31" s="245"/>
      <c r="J31" s="246">
        <f>SUM(J32:J34)</f>
        <v>8900</v>
      </c>
    </row>
    <row r="32" spans="1:10" ht="20.25" customHeight="1">
      <c r="A32" s="64"/>
      <c r="B32" s="41" t="s">
        <v>146</v>
      </c>
      <c r="C32" s="271" t="s">
        <v>108</v>
      </c>
      <c r="D32" s="275"/>
      <c r="E32" s="272"/>
      <c r="F32" s="42"/>
      <c r="G32" s="43"/>
      <c r="H32" s="44"/>
      <c r="I32" s="49"/>
      <c r="J32" s="50"/>
    </row>
    <row r="33" spans="1:10" ht="20.25" customHeight="1">
      <c r="A33" s="40"/>
      <c r="B33" s="41"/>
      <c r="C33" s="66">
        <v>1.1000000000000001</v>
      </c>
      <c r="D33" s="271" t="s">
        <v>109</v>
      </c>
      <c r="E33" s="272"/>
      <c r="F33" s="42"/>
      <c r="G33" s="43"/>
      <c r="H33" s="44"/>
      <c r="I33" s="78"/>
      <c r="J33" s="79"/>
    </row>
    <row r="34" spans="1:10" ht="20.25" customHeight="1">
      <c r="A34" s="40"/>
      <c r="B34" s="41"/>
      <c r="C34" s="66"/>
      <c r="D34" s="271" t="s">
        <v>161</v>
      </c>
      <c r="E34" s="279"/>
      <c r="F34" s="42" t="s">
        <v>114</v>
      </c>
      <c r="G34" s="43">
        <v>1</v>
      </c>
      <c r="H34" s="44">
        <v>8900</v>
      </c>
      <c r="I34" s="78">
        <v>1</v>
      </c>
      <c r="J34" s="79">
        <v>8900</v>
      </c>
    </row>
    <row r="35" spans="1:10" ht="21" customHeight="1">
      <c r="A35" s="257" t="s">
        <v>64</v>
      </c>
      <c r="B35" s="258"/>
      <c r="C35" s="258"/>
      <c r="D35" s="258"/>
      <c r="E35" s="259"/>
      <c r="F35" s="82"/>
      <c r="G35" s="82"/>
      <c r="H35" s="83">
        <f>H36+H42</f>
        <v>5900</v>
      </c>
      <c r="I35" s="86"/>
      <c r="J35" s="85">
        <f>J36+J42</f>
        <v>5900</v>
      </c>
    </row>
    <row r="36" spans="1:10" ht="20.25" customHeight="1">
      <c r="A36" s="278" t="s">
        <v>72</v>
      </c>
      <c r="B36" s="258"/>
      <c r="C36" s="258"/>
      <c r="D36" s="258"/>
      <c r="E36" s="274"/>
      <c r="F36" s="26"/>
      <c r="G36" s="27"/>
      <c r="H36" s="28">
        <f>H37</f>
        <v>4900</v>
      </c>
      <c r="I36" s="31"/>
      <c r="J36" s="32">
        <f>J37</f>
        <v>4900</v>
      </c>
    </row>
    <row r="37" spans="1:10" ht="20.25" customHeight="1">
      <c r="A37" s="57">
        <v>1</v>
      </c>
      <c r="B37" s="273" t="s">
        <v>73</v>
      </c>
      <c r="C37" s="258"/>
      <c r="D37" s="258"/>
      <c r="E37" s="274"/>
      <c r="F37" s="33"/>
      <c r="G37" s="34"/>
      <c r="H37" s="35">
        <f>SUM(H38:H41)</f>
        <v>4900</v>
      </c>
      <c r="I37" s="245"/>
      <c r="J37" s="247">
        <f>SUM(J38:J41)</f>
        <v>4900</v>
      </c>
    </row>
    <row r="38" spans="1:10" ht="20.25" customHeight="1">
      <c r="A38" s="64"/>
      <c r="B38" s="41" t="s">
        <v>24</v>
      </c>
      <c r="C38" s="271" t="s">
        <v>15</v>
      </c>
      <c r="D38" s="275"/>
      <c r="E38" s="272"/>
      <c r="F38" s="42"/>
      <c r="G38" s="43"/>
      <c r="H38" s="44"/>
      <c r="I38" s="49"/>
      <c r="J38" s="50"/>
    </row>
    <row r="39" spans="1:10" ht="20.25" customHeight="1">
      <c r="A39" s="64"/>
      <c r="B39" s="41"/>
      <c r="C39" s="66" t="s">
        <v>25</v>
      </c>
      <c r="D39" s="271" t="s">
        <v>179</v>
      </c>
      <c r="E39" s="272"/>
      <c r="F39" s="42" t="s">
        <v>21</v>
      </c>
      <c r="G39" s="43">
        <v>10</v>
      </c>
      <c r="H39" s="44">
        <v>2500</v>
      </c>
      <c r="I39" s="49">
        <v>10</v>
      </c>
      <c r="J39" s="50">
        <v>2500</v>
      </c>
    </row>
    <row r="40" spans="1:10" ht="20.25" customHeight="1">
      <c r="A40" s="64"/>
      <c r="B40" s="41" t="s">
        <v>27</v>
      </c>
      <c r="C40" s="286" t="s">
        <v>189</v>
      </c>
      <c r="D40" s="286"/>
      <c r="E40" s="326"/>
      <c r="F40" s="231"/>
      <c r="G40" s="236"/>
      <c r="H40" s="233"/>
      <c r="I40" s="230"/>
      <c r="J40" s="231"/>
    </row>
    <row r="41" spans="1:10" ht="20.25" customHeight="1">
      <c r="A41" s="40"/>
      <c r="B41" s="94"/>
      <c r="C41" s="108" t="s">
        <v>25</v>
      </c>
      <c r="D41" s="327" t="s">
        <v>191</v>
      </c>
      <c r="E41" s="328"/>
      <c r="F41" s="234" t="s">
        <v>75</v>
      </c>
      <c r="G41" s="237" t="s">
        <v>146</v>
      </c>
      <c r="H41" s="44">
        <v>2400</v>
      </c>
      <c r="I41" s="238">
        <v>1</v>
      </c>
      <c r="J41" s="44">
        <v>2400</v>
      </c>
    </row>
    <row r="42" spans="1:10" ht="20.25" customHeight="1">
      <c r="A42" s="278" t="s">
        <v>76</v>
      </c>
      <c r="B42" s="258"/>
      <c r="C42" s="258"/>
      <c r="D42" s="258"/>
      <c r="E42" s="274"/>
      <c r="F42" s="26"/>
      <c r="G42" s="27"/>
      <c r="H42" s="28">
        <f>H43</f>
        <v>1000</v>
      </c>
      <c r="I42" s="31"/>
      <c r="J42" s="32">
        <f>J43</f>
        <v>1000</v>
      </c>
    </row>
    <row r="43" spans="1:10" ht="20.25" customHeight="1">
      <c r="A43" s="57"/>
      <c r="B43" s="273" t="s">
        <v>77</v>
      </c>
      <c r="C43" s="258"/>
      <c r="D43" s="258"/>
      <c r="E43" s="274"/>
      <c r="F43" s="33"/>
      <c r="G43" s="34"/>
      <c r="H43" s="35">
        <f>SUM(H44)</f>
        <v>1000</v>
      </c>
      <c r="I43" s="38">
        <v>0</v>
      </c>
      <c r="J43" s="39">
        <f>SUM(J44)</f>
        <v>1000</v>
      </c>
    </row>
    <row r="44" spans="1:10" ht="20.25" customHeight="1">
      <c r="A44" s="94"/>
      <c r="B44" s="95" t="s">
        <v>146</v>
      </c>
      <c r="C44" s="94" t="s">
        <v>78</v>
      </c>
      <c r="D44" s="94"/>
      <c r="E44" s="94"/>
      <c r="F44" s="96" t="s">
        <v>17</v>
      </c>
      <c r="G44" s="97">
        <v>1</v>
      </c>
      <c r="H44" s="98">
        <v>1000</v>
      </c>
      <c r="I44" s="101">
        <v>1</v>
      </c>
      <c r="J44" s="102">
        <v>1000</v>
      </c>
    </row>
    <row r="45" spans="1:10" ht="21" customHeight="1">
      <c r="A45" s="257" t="s">
        <v>80</v>
      </c>
      <c r="B45" s="258"/>
      <c r="C45" s="258"/>
      <c r="D45" s="258"/>
      <c r="E45" s="259"/>
      <c r="F45" s="82"/>
      <c r="G45" s="82"/>
      <c r="H45" s="83">
        <f>H46</f>
        <v>400</v>
      </c>
      <c r="I45" s="86"/>
      <c r="J45" s="85">
        <f>J46+J69+J78</f>
        <v>400</v>
      </c>
    </row>
    <row r="46" spans="1:10" ht="20.25" customHeight="1">
      <c r="A46" s="278" t="s">
        <v>79</v>
      </c>
      <c r="B46" s="258"/>
      <c r="C46" s="258"/>
      <c r="D46" s="258"/>
      <c r="E46" s="274"/>
      <c r="F46" s="26"/>
      <c r="G46" s="27"/>
      <c r="H46" s="28">
        <f>H47</f>
        <v>400</v>
      </c>
      <c r="I46" s="31"/>
      <c r="J46" s="32">
        <f>J47</f>
        <v>400</v>
      </c>
    </row>
    <row r="47" spans="1:10" ht="20.25" customHeight="1">
      <c r="A47" s="57">
        <v>1</v>
      </c>
      <c r="B47" s="273" t="s">
        <v>81</v>
      </c>
      <c r="C47" s="258"/>
      <c r="D47" s="258"/>
      <c r="E47" s="274"/>
      <c r="F47" s="33"/>
      <c r="G47" s="34"/>
      <c r="H47" s="35">
        <f>SUM(H48:H49)</f>
        <v>400</v>
      </c>
      <c r="I47" s="245"/>
      <c r="J47" s="247">
        <f>SUM(J48:J49)</f>
        <v>400</v>
      </c>
    </row>
    <row r="48" spans="1:10" ht="20.25" customHeight="1">
      <c r="A48" s="40"/>
      <c r="B48" s="41" t="s">
        <v>24</v>
      </c>
      <c r="C48" s="282" t="s">
        <v>82</v>
      </c>
      <c r="D48" s="282"/>
      <c r="E48" s="285"/>
      <c r="F48" s="42"/>
      <c r="G48" s="43"/>
      <c r="H48" s="44"/>
      <c r="I48" s="49"/>
      <c r="J48" s="50"/>
    </row>
    <row r="49" spans="1:10" ht="20.25" customHeight="1">
      <c r="A49" s="94"/>
      <c r="B49" s="95"/>
      <c r="C49" s="105" t="s">
        <v>25</v>
      </c>
      <c r="D49" s="280" t="s">
        <v>83</v>
      </c>
      <c r="E49" s="281"/>
      <c r="F49" s="96" t="s">
        <v>31</v>
      </c>
      <c r="G49" s="97">
        <v>1</v>
      </c>
      <c r="H49" s="98">
        <v>400</v>
      </c>
      <c r="I49" s="101">
        <v>1</v>
      </c>
      <c r="J49" s="102">
        <v>400</v>
      </c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213">
        <f>J7+J16+J24+J30+J36+J42+J46</f>
        <v>22648</v>
      </c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</sheetData>
  <mergeCells count="45">
    <mergeCell ref="C48:E48"/>
    <mergeCell ref="D49:E49"/>
    <mergeCell ref="A42:E42"/>
    <mergeCell ref="B43:E43"/>
    <mergeCell ref="A45:E45"/>
    <mergeCell ref="A46:E46"/>
    <mergeCell ref="B47:E47"/>
    <mergeCell ref="C38:E38"/>
    <mergeCell ref="D41:E41"/>
    <mergeCell ref="A35:E35"/>
    <mergeCell ref="A36:E36"/>
    <mergeCell ref="B37:E37"/>
    <mergeCell ref="D39:E39"/>
    <mergeCell ref="C40:E40"/>
    <mergeCell ref="A30:E30"/>
    <mergeCell ref="B31:E31"/>
    <mergeCell ref="C32:E32"/>
    <mergeCell ref="D33:E33"/>
    <mergeCell ref="D34:E34"/>
    <mergeCell ref="C29:E29"/>
    <mergeCell ref="B25:E25"/>
    <mergeCell ref="C26:E26"/>
    <mergeCell ref="D27:E27"/>
    <mergeCell ref="B28:E28"/>
    <mergeCell ref="D19:E19"/>
    <mergeCell ref="B21:E21"/>
    <mergeCell ref="C22:E22"/>
    <mergeCell ref="D23:E23"/>
    <mergeCell ref="A24:E24"/>
    <mergeCell ref="B17:E17"/>
    <mergeCell ref="C18:E18"/>
    <mergeCell ref="C13:E13"/>
    <mergeCell ref="D14:E14"/>
    <mergeCell ref="D11:E11"/>
    <mergeCell ref="B12:E12"/>
    <mergeCell ref="A7:E7"/>
    <mergeCell ref="A8:E8"/>
    <mergeCell ref="B9:E9"/>
    <mergeCell ref="C10:E10"/>
    <mergeCell ref="A6:E6"/>
    <mergeCell ref="F5:G5"/>
    <mergeCell ref="A1:J1"/>
    <mergeCell ref="A2:J2"/>
    <mergeCell ref="A3:E4"/>
    <mergeCell ref="I3:J3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22ABB-7E82-4C91-883F-8B9FEC6D27B0}">
  <sheetPr>
    <tabColor rgb="FF00B050"/>
  </sheetPr>
  <dimension ref="A1:J892"/>
  <sheetViews>
    <sheetView zoomScale="85" zoomScaleNormal="85" workbookViewId="0">
      <pane xSplit="8" ySplit="5" topLeftCell="I24" activePane="bottomRight" state="frozen"/>
      <selection pane="topRight" activeCell="I1" sqref="I1"/>
      <selection pane="bottomLeft" activeCell="A6" sqref="A6"/>
      <selection pane="bottomRight" activeCell="L37" sqref="L37"/>
    </sheetView>
  </sheetViews>
  <sheetFormatPr defaultColWidth="14.44140625" defaultRowHeight="15" customHeight="1"/>
  <cols>
    <col min="1" max="2" width="3.44140625" customWidth="1"/>
    <col min="3" max="3" width="4.6640625" customWidth="1"/>
    <col min="4" max="4" width="4" customWidth="1"/>
    <col min="5" max="5" width="106.109375" customWidth="1"/>
    <col min="6" max="6" width="11.88671875" customWidth="1"/>
    <col min="7" max="7" width="13" customWidth="1"/>
    <col min="8" max="8" width="19.109375" customWidth="1"/>
    <col min="9" max="9" width="10.5546875" customWidth="1"/>
    <col min="10" max="10" width="12.5546875" customWidth="1"/>
  </cols>
  <sheetData>
    <row r="1" spans="1:10" ht="20.25" customHeight="1">
      <c r="A1" s="305" t="s">
        <v>0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20.25" customHeight="1">
      <c r="A2" s="329" t="s">
        <v>186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ht="21" customHeight="1">
      <c r="A3" s="290" t="s">
        <v>1</v>
      </c>
      <c r="B3" s="291"/>
      <c r="C3" s="291"/>
      <c r="D3" s="291"/>
      <c r="E3" s="292"/>
      <c r="F3" s="3" t="s">
        <v>2</v>
      </c>
      <c r="G3" s="4" t="s">
        <v>3</v>
      </c>
      <c r="H3" s="5" t="s">
        <v>4</v>
      </c>
      <c r="I3" s="298" t="s">
        <v>8</v>
      </c>
      <c r="J3" s="299"/>
    </row>
    <row r="4" spans="1:10" ht="21" customHeight="1">
      <c r="A4" s="293"/>
      <c r="B4" s="294"/>
      <c r="C4" s="294"/>
      <c r="D4" s="294"/>
      <c r="E4" s="295"/>
      <c r="F4" s="6" t="s">
        <v>16</v>
      </c>
      <c r="G4" s="7" t="s">
        <v>17</v>
      </c>
      <c r="H4" s="8" t="s">
        <v>18</v>
      </c>
      <c r="I4" s="11" t="s">
        <v>17</v>
      </c>
      <c r="J4" s="12" t="s">
        <v>19</v>
      </c>
    </row>
    <row r="5" spans="1:10" ht="21" customHeight="1">
      <c r="A5" s="13"/>
      <c r="B5" s="14"/>
      <c r="C5" s="14"/>
      <c r="D5" s="14"/>
      <c r="E5" s="15" t="s">
        <v>20</v>
      </c>
      <c r="F5" s="289" t="s">
        <v>21</v>
      </c>
      <c r="G5" s="274"/>
      <c r="H5" s="187">
        <f>H6+H32+H39</f>
        <v>21077</v>
      </c>
      <c r="I5" s="19"/>
      <c r="J5" s="106">
        <f>J6+J32+J39</f>
        <v>21077</v>
      </c>
    </row>
    <row r="6" spans="1:10" ht="21" customHeight="1">
      <c r="A6" s="296" t="s">
        <v>22</v>
      </c>
      <c r="B6" s="258"/>
      <c r="C6" s="258"/>
      <c r="D6" s="258"/>
      <c r="E6" s="274"/>
      <c r="F6" s="21"/>
      <c r="G6" s="22"/>
      <c r="H6" s="157">
        <f>H7+H16+H21+H27</f>
        <v>15777</v>
      </c>
      <c r="I6" s="25"/>
      <c r="J6" s="157">
        <f>J7+J16+J21+J27</f>
        <v>15777</v>
      </c>
    </row>
    <row r="7" spans="1:10" ht="20.25" customHeight="1">
      <c r="A7" s="278" t="s">
        <v>89</v>
      </c>
      <c r="B7" s="258"/>
      <c r="C7" s="258"/>
      <c r="D7" s="258"/>
      <c r="E7" s="274"/>
      <c r="F7" s="26"/>
      <c r="G7" s="27"/>
      <c r="H7" s="32">
        <f>H8</f>
        <v>4600</v>
      </c>
      <c r="I7" s="31"/>
      <c r="J7" s="32">
        <f>J8</f>
        <v>4600</v>
      </c>
    </row>
    <row r="8" spans="1:10" ht="20.25" customHeight="1">
      <c r="A8" s="264" t="s">
        <v>125</v>
      </c>
      <c r="B8" s="265"/>
      <c r="C8" s="265"/>
      <c r="D8" s="265"/>
      <c r="E8" s="266"/>
      <c r="F8" s="146"/>
      <c r="G8" s="147"/>
      <c r="H8" s="150">
        <f>H9+H12</f>
        <v>4600</v>
      </c>
      <c r="I8" s="149"/>
      <c r="J8" s="150">
        <f>J9+J12</f>
        <v>4600</v>
      </c>
    </row>
    <row r="9" spans="1:10" ht="20.25" customHeight="1">
      <c r="A9" s="160">
        <v>1</v>
      </c>
      <c r="B9" s="302" t="s">
        <v>90</v>
      </c>
      <c r="C9" s="303"/>
      <c r="D9" s="303"/>
      <c r="E9" s="304"/>
      <c r="F9" s="161"/>
      <c r="G9" s="162"/>
      <c r="H9" s="167">
        <f>SUM(H10:H11)</f>
        <v>600</v>
      </c>
      <c r="I9" s="251"/>
      <c r="J9" s="252">
        <f>SUM(J10:J11)</f>
        <v>600</v>
      </c>
    </row>
    <row r="10" spans="1:10" ht="20.25" customHeight="1">
      <c r="A10" s="40"/>
      <c r="B10" s="41" t="s">
        <v>24</v>
      </c>
      <c r="C10" s="282" t="s">
        <v>131</v>
      </c>
      <c r="D10" s="275"/>
      <c r="E10" s="272"/>
      <c r="F10" s="42"/>
      <c r="G10" s="43"/>
      <c r="H10" s="44"/>
      <c r="I10" s="80"/>
      <c r="J10" s="79"/>
    </row>
    <row r="11" spans="1:10" ht="20.25" customHeight="1">
      <c r="A11" s="40"/>
      <c r="B11" s="41"/>
      <c r="C11" s="66" t="s">
        <v>65</v>
      </c>
      <c r="D11" s="271" t="s">
        <v>92</v>
      </c>
      <c r="E11" s="272"/>
      <c r="F11" s="42" t="s">
        <v>75</v>
      </c>
      <c r="G11" s="43">
        <v>1</v>
      </c>
      <c r="H11" s="44">
        <v>600</v>
      </c>
      <c r="I11" s="78">
        <v>1</v>
      </c>
      <c r="J11" s="79">
        <v>600</v>
      </c>
    </row>
    <row r="12" spans="1:10" ht="20.25" customHeight="1">
      <c r="A12" s="170">
        <v>2</v>
      </c>
      <c r="B12" s="267" t="s">
        <v>95</v>
      </c>
      <c r="C12" s="268"/>
      <c r="D12" s="268"/>
      <c r="E12" s="269"/>
      <c r="F12" s="171"/>
      <c r="G12" s="172"/>
      <c r="H12" s="177">
        <f>SUM(H13:H15)</f>
        <v>4000</v>
      </c>
      <c r="I12" s="253"/>
      <c r="J12" s="254">
        <f>SUM(J13:J15)</f>
        <v>4000</v>
      </c>
    </row>
    <row r="13" spans="1:10" ht="20.25" customHeight="1">
      <c r="A13" s="40"/>
      <c r="B13" s="41" t="s">
        <v>48</v>
      </c>
      <c r="C13" s="321" t="s">
        <v>185</v>
      </c>
      <c r="D13" s="321"/>
      <c r="E13" s="322"/>
      <c r="F13" s="42"/>
      <c r="G13" s="43"/>
      <c r="H13" s="44"/>
      <c r="I13" s="110"/>
      <c r="J13" s="79"/>
    </row>
    <row r="14" spans="1:10" ht="20.25" customHeight="1">
      <c r="A14" s="40"/>
      <c r="B14" s="41"/>
      <c r="C14" s="66" t="s">
        <v>134</v>
      </c>
      <c r="D14" s="271" t="s">
        <v>100</v>
      </c>
      <c r="E14" s="279"/>
      <c r="F14" s="42"/>
      <c r="G14" s="43"/>
      <c r="H14" s="44"/>
      <c r="I14" s="110"/>
      <c r="J14" s="79"/>
    </row>
    <row r="15" spans="1:10" ht="20.25" customHeight="1">
      <c r="A15" s="40"/>
      <c r="B15" s="41"/>
      <c r="C15" s="66"/>
      <c r="D15" s="89" t="s">
        <v>25</v>
      </c>
      <c r="E15" s="113" t="s">
        <v>136</v>
      </c>
      <c r="F15" s="42" t="s">
        <v>34</v>
      </c>
      <c r="G15" s="43">
        <v>1</v>
      </c>
      <c r="H15" s="44">
        <v>4000</v>
      </c>
      <c r="I15" s="110">
        <v>1</v>
      </c>
      <c r="J15" s="79">
        <v>4000</v>
      </c>
    </row>
    <row r="16" spans="1:10" ht="20.25" customHeight="1">
      <c r="A16" s="54" t="s">
        <v>32</v>
      </c>
      <c r="B16" s="55"/>
      <c r="C16" s="55"/>
      <c r="D16" s="55"/>
      <c r="E16" s="56"/>
      <c r="F16" s="26"/>
      <c r="G16" s="27"/>
      <c r="H16" s="32">
        <f>H17</f>
        <v>1500</v>
      </c>
      <c r="I16" s="31"/>
      <c r="J16" s="32">
        <f>J17</f>
        <v>1500</v>
      </c>
    </row>
    <row r="17" spans="1:10" ht="20.25" customHeight="1">
      <c r="A17" s="57">
        <v>1</v>
      </c>
      <c r="B17" s="318" t="s">
        <v>187</v>
      </c>
      <c r="C17" s="319"/>
      <c r="D17" s="319"/>
      <c r="E17" s="320"/>
      <c r="F17" s="33"/>
      <c r="G17" s="34"/>
      <c r="H17" s="39">
        <f>SUM(H18:H20)</f>
        <v>1500</v>
      </c>
      <c r="I17" s="38"/>
      <c r="J17" s="39">
        <f>SUM(J18:J20)</f>
        <v>1500</v>
      </c>
    </row>
    <row r="18" spans="1:10" ht="20.25" customHeight="1">
      <c r="A18" s="40"/>
      <c r="B18" s="41" t="s">
        <v>24</v>
      </c>
      <c r="C18" s="277" t="s">
        <v>36</v>
      </c>
      <c r="D18" s="275"/>
      <c r="E18" s="272"/>
      <c r="F18" s="42"/>
      <c r="G18" s="43"/>
      <c r="H18" s="44"/>
      <c r="I18" s="49"/>
      <c r="J18" s="50"/>
    </row>
    <row r="19" spans="1:10" ht="20.25" customHeight="1">
      <c r="A19" s="40"/>
      <c r="B19" s="41"/>
      <c r="C19" s="41" t="s">
        <v>25</v>
      </c>
      <c r="D19" s="277" t="s">
        <v>37</v>
      </c>
      <c r="E19" s="272"/>
      <c r="F19" s="42"/>
      <c r="G19" s="43"/>
      <c r="H19" s="44"/>
      <c r="I19" s="49"/>
      <c r="J19" s="50"/>
    </row>
    <row r="20" spans="1:10" ht="20.25" customHeight="1">
      <c r="A20" s="40"/>
      <c r="B20" s="41"/>
      <c r="C20" s="41"/>
      <c r="D20" s="41" t="s">
        <v>38</v>
      </c>
      <c r="E20" s="63" t="s">
        <v>149</v>
      </c>
      <c r="F20" s="42" t="s">
        <v>41</v>
      </c>
      <c r="G20" s="43">
        <v>1</v>
      </c>
      <c r="H20" s="44">
        <v>1500</v>
      </c>
      <c r="I20" s="49">
        <v>1</v>
      </c>
      <c r="J20" s="50">
        <v>1500</v>
      </c>
    </row>
    <row r="21" spans="1:10" ht="21" customHeight="1">
      <c r="A21" s="278" t="s">
        <v>50</v>
      </c>
      <c r="B21" s="258"/>
      <c r="C21" s="258"/>
      <c r="D21" s="258"/>
      <c r="E21" s="274"/>
      <c r="F21" s="26"/>
      <c r="G21" s="27"/>
      <c r="H21" s="32">
        <f>H22+H25</f>
        <v>777</v>
      </c>
      <c r="I21" s="31"/>
      <c r="J21" s="32">
        <f>J22+J25</f>
        <v>777</v>
      </c>
    </row>
    <row r="22" spans="1:10" ht="21" customHeight="1">
      <c r="A22" s="57">
        <v>1</v>
      </c>
      <c r="B22" s="273" t="s">
        <v>51</v>
      </c>
      <c r="C22" s="258"/>
      <c r="D22" s="258"/>
      <c r="E22" s="274"/>
      <c r="F22" s="33"/>
      <c r="G22" s="34"/>
      <c r="H22" s="39">
        <f>SUM(H23:H24)</f>
        <v>423</v>
      </c>
      <c r="I22" s="245"/>
      <c r="J22" s="247">
        <f>SUM(J23:J24)</f>
        <v>423</v>
      </c>
    </row>
    <row r="23" spans="1:10" ht="20.25" customHeight="1">
      <c r="A23" s="64"/>
      <c r="B23" s="41" t="s">
        <v>24</v>
      </c>
      <c r="C23" s="271" t="s">
        <v>52</v>
      </c>
      <c r="D23" s="275"/>
      <c r="E23" s="272"/>
      <c r="F23" s="42"/>
      <c r="G23" s="43"/>
      <c r="H23" s="44"/>
      <c r="I23" s="49"/>
      <c r="J23" s="50"/>
    </row>
    <row r="24" spans="1:10" ht="20.25" customHeight="1">
      <c r="A24" s="40"/>
      <c r="B24" s="41"/>
      <c r="C24" s="66" t="s">
        <v>25</v>
      </c>
      <c r="D24" s="271" t="s">
        <v>53</v>
      </c>
      <c r="E24" s="272"/>
      <c r="F24" s="42" t="s">
        <v>54</v>
      </c>
      <c r="G24" s="43">
        <v>847</v>
      </c>
      <c r="H24" s="44">
        <v>423</v>
      </c>
      <c r="I24" s="49">
        <v>847</v>
      </c>
      <c r="J24" s="50">
        <v>423</v>
      </c>
    </row>
    <row r="25" spans="1:10" ht="21" customHeight="1">
      <c r="A25" s="57">
        <v>2</v>
      </c>
      <c r="B25" s="273" t="s">
        <v>55</v>
      </c>
      <c r="C25" s="258"/>
      <c r="D25" s="258"/>
      <c r="E25" s="274"/>
      <c r="F25" s="33"/>
      <c r="G25" s="34"/>
      <c r="H25" s="39">
        <f>SUM(H26)</f>
        <v>354</v>
      </c>
      <c r="I25" s="38"/>
      <c r="J25" s="39">
        <f>SUM(J26)</f>
        <v>354</v>
      </c>
    </row>
    <row r="26" spans="1:10" ht="21" customHeight="1">
      <c r="A26" s="67"/>
      <c r="B26" s="68" t="s">
        <v>48</v>
      </c>
      <c r="C26" s="315" t="s">
        <v>56</v>
      </c>
      <c r="D26" s="258"/>
      <c r="E26" s="274"/>
      <c r="F26" s="69" t="s">
        <v>34</v>
      </c>
      <c r="G26" s="70">
        <v>326</v>
      </c>
      <c r="H26" s="71">
        <v>354</v>
      </c>
      <c r="I26" s="74">
        <v>326</v>
      </c>
      <c r="J26" s="75">
        <v>354</v>
      </c>
    </row>
    <row r="27" spans="1:10" ht="20.25" customHeight="1">
      <c r="A27" s="278" t="s">
        <v>106</v>
      </c>
      <c r="B27" s="258"/>
      <c r="C27" s="258"/>
      <c r="D27" s="258"/>
      <c r="E27" s="274"/>
      <c r="F27" s="26"/>
      <c r="G27" s="27"/>
      <c r="H27" s="32">
        <f>H28</f>
        <v>8900</v>
      </c>
      <c r="I27" s="31"/>
      <c r="J27" s="32">
        <f>J28</f>
        <v>8900</v>
      </c>
    </row>
    <row r="28" spans="1:10" ht="20.25" customHeight="1">
      <c r="A28" s="57"/>
      <c r="B28" s="273" t="s">
        <v>107</v>
      </c>
      <c r="C28" s="258"/>
      <c r="D28" s="258"/>
      <c r="E28" s="274"/>
      <c r="F28" s="33"/>
      <c r="G28" s="34"/>
      <c r="H28" s="93">
        <f>SUM(H29:H31)</f>
        <v>8900</v>
      </c>
      <c r="I28" s="245"/>
      <c r="J28" s="246">
        <f>SUM(J29:J31)</f>
        <v>8900</v>
      </c>
    </row>
    <row r="29" spans="1:10" ht="20.25" customHeight="1">
      <c r="A29" s="64"/>
      <c r="B29" s="41" t="s">
        <v>146</v>
      </c>
      <c r="C29" s="271" t="s">
        <v>108</v>
      </c>
      <c r="D29" s="275"/>
      <c r="E29" s="272"/>
      <c r="F29" s="42"/>
      <c r="G29" s="43"/>
      <c r="H29" s="44"/>
      <c r="I29" s="49"/>
      <c r="J29" s="50"/>
    </row>
    <row r="30" spans="1:10" ht="20.25" customHeight="1">
      <c r="A30" s="40"/>
      <c r="B30" s="41"/>
      <c r="C30" s="66">
        <v>1.1000000000000001</v>
      </c>
      <c r="D30" s="271" t="s">
        <v>109</v>
      </c>
      <c r="E30" s="272"/>
      <c r="F30" s="42"/>
      <c r="G30" s="43"/>
      <c r="H30" s="44"/>
      <c r="I30" s="78"/>
      <c r="J30" s="79"/>
    </row>
    <row r="31" spans="1:10" ht="20.25" customHeight="1">
      <c r="A31" s="40"/>
      <c r="B31" s="41"/>
      <c r="C31" s="66"/>
      <c r="D31" s="271" t="s">
        <v>161</v>
      </c>
      <c r="E31" s="279"/>
      <c r="F31" s="42" t="s">
        <v>114</v>
      </c>
      <c r="G31" s="43">
        <v>1</v>
      </c>
      <c r="H31" s="44">
        <v>8900</v>
      </c>
      <c r="I31" s="78">
        <v>1</v>
      </c>
      <c r="J31" s="79">
        <v>8900</v>
      </c>
    </row>
    <row r="32" spans="1:10" ht="21" customHeight="1">
      <c r="A32" s="257" t="s">
        <v>64</v>
      </c>
      <c r="B32" s="258"/>
      <c r="C32" s="258"/>
      <c r="D32" s="258"/>
      <c r="E32" s="259"/>
      <c r="F32" s="82"/>
      <c r="G32" s="82"/>
      <c r="H32" s="85">
        <f>H33</f>
        <v>4900</v>
      </c>
      <c r="I32" s="87"/>
      <c r="J32" s="85">
        <f>J33</f>
        <v>4900</v>
      </c>
    </row>
    <row r="33" spans="1:10" ht="20.25" customHeight="1">
      <c r="A33" s="278" t="s">
        <v>72</v>
      </c>
      <c r="B33" s="258"/>
      <c r="C33" s="258"/>
      <c r="D33" s="258"/>
      <c r="E33" s="274"/>
      <c r="F33" s="26"/>
      <c r="G33" s="27"/>
      <c r="H33" s="32">
        <f>H34</f>
        <v>4900</v>
      </c>
      <c r="I33" s="31"/>
      <c r="J33" s="32">
        <f>J34</f>
        <v>4900</v>
      </c>
    </row>
    <row r="34" spans="1:10" ht="20.25" customHeight="1">
      <c r="A34" s="57">
        <v>1</v>
      </c>
      <c r="B34" s="273" t="s">
        <v>73</v>
      </c>
      <c r="C34" s="258"/>
      <c r="D34" s="258"/>
      <c r="E34" s="274"/>
      <c r="F34" s="33"/>
      <c r="G34" s="34"/>
      <c r="H34" s="39">
        <f>SUM(H35:H38)</f>
        <v>4900</v>
      </c>
      <c r="I34" s="244"/>
      <c r="J34" s="243">
        <f>SUM(J35:J38)</f>
        <v>4900</v>
      </c>
    </row>
    <row r="35" spans="1:10" ht="20.25" customHeight="1">
      <c r="A35" s="64"/>
      <c r="B35" s="41" t="s">
        <v>24</v>
      </c>
      <c r="C35" s="271" t="s">
        <v>15</v>
      </c>
      <c r="D35" s="275"/>
      <c r="E35" s="272"/>
      <c r="F35" s="42"/>
      <c r="G35" s="43"/>
      <c r="H35" s="44"/>
      <c r="I35" s="49"/>
      <c r="J35" s="50"/>
    </row>
    <row r="36" spans="1:10" ht="20.25" customHeight="1">
      <c r="A36" s="64"/>
      <c r="B36" s="41"/>
      <c r="C36" s="66" t="s">
        <v>25</v>
      </c>
      <c r="D36" s="271" t="s">
        <v>179</v>
      </c>
      <c r="E36" s="272"/>
      <c r="F36" s="42" t="s">
        <v>21</v>
      </c>
      <c r="G36" s="43">
        <v>10</v>
      </c>
      <c r="H36" s="44">
        <v>2500</v>
      </c>
      <c r="I36" s="49">
        <v>10</v>
      </c>
      <c r="J36" s="50">
        <v>2500</v>
      </c>
    </row>
    <row r="37" spans="1:10" ht="20.25" customHeight="1">
      <c r="A37" s="64"/>
      <c r="B37" s="41" t="s">
        <v>27</v>
      </c>
      <c r="C37" s="286" t="s">
        <v>189</v>
      </c>
      <c r="D37" s="286"/>
      <c r="E37" s="326"/>
      <c r="F37" s="231"/>
      <c r="G37" s="236"/>
      <c r="H37" s="233"/>
      <c r="I37" s="230"/>
      <c r="J37" s="241"/>
    </row>
    <row r="38" spans="1:10" ht="20.25" customHeight="1">
      <c r="A38" s="40"/>
      <c r="B38" s="94"/>
      <c r="C38" s="108" t="s">
        <v>25</v>
      </c>
      <c r="D38" s="327" t="s">
        <v>191</v>
      </c>
      <c r="E38" s="328"/>
      <c r="F38" s="234" t="s">
        <v>75</v>
      </c>
      <c r="G38" s="237" t="s">
        <v>146</v>
      </c>
      <c r="H38" s="44">
        <v>2400</v>
      </c>
      <c r="I38" s="238">
        <v>1</v>
      </c>
      <c r="J38" s="242">
        <v>2400</v>
      </c>
    </row>
    <row r="39" spans="1:10" ht="21" customHeight="1">
      <c r="A39" s="257" t="s">
        <v>80</v>
      </c>
      <c r="B39" s="258"/>
      <c r="C39" s="258"/>
      <c r="D39" s="258"/>
      <c r="E39" s="259"/>
      <c r="F39" s="82"/>
      <c r="G39" s="82"/>
      <c r="H39" s="85">
        <f>H40</f>
        <v>400</v>
      </c>
      <c r="I39" s="87"/>
      <c r="J39" s="85">
        <f>J40</f>
        <v>400</v>
      </c>
    </row>
    <row r="40" spans="1:10" ht="20.25" customHeight="1">
      <c r="A40" s="278" t="s">
        <v>79</v>
      </c>
      <c r="B40" s="258"/>
      <c r="C40" s="258"/>
      <c r="D40" s="258"/>
      <c r="E40" s="274"/>
      <c r="F40" s="26"/>
      <c r="G40" s="27"/>
      <c r="H40" s="32">
        <f>H41</f>
        <v>400</v>
      </c>
      <c r="I40" s="31"/>
      <c r="J40" s="32">
        <f>J41</f>
        <v>400</v>
      </c>
    </row>
    <row r="41" spans="1:10" ht="20.25" customHeight="1">
      <c r="A41" s="57">
        <v>1</v>
      </c>
      <c r="B41" s="273" t="s">
        <v>81</v>
      </c>
      <c r="C41" s="258"/>
      <c r="D41" s="258"/>
      <c r="E41" s="274"/>
      <c r="F41" s="33"/>
      <c r="G41" s="34"/>
      <c r="H41" s="39">
        <f>SUM(H42:H43)</f>
        <v>400</v>
      </c>
      <c r="I41" s="244"/>
      <c r="J41" s="243">
        <f>SUM(J42:J43)</f>
        <v>400</v>
      </c>
    </row>
    <row r="42" spans="1:10" ht="20.25" customHeight="1">
      <c r="A42" s="40"/>
      <c r="B42" s="41" t="s">
        <v>24</v>
      </c>
      <c r="C42" s="282" t="s">
        <v>82</v>
      </c>
      <c r="D42" s="282"/>
      <c r="E42" s="285"/>
      <c r="F42" s="42"/>
      <c r="G42" s="43"/>
      <c r="H42" s="44"/>
      <c r="I42" s="49"/>
      <c r="J42" s="50"/>
    </row>
    <row r="43" spans="1:10" ht="20.25" customHeight="1">
      <c r="A43" s="94"/>
      <c r="B43" s="95"/>
      <c r="C43" s="105" t="s">
        <v>25</v>
      </c>
      <c r="D43" s="280" t="s">
        <v>83</v>
      </c>
      <c r="E43" s="281"/>
      <c r="F43" s="96" t="s">
        <v>31</v>
      </c>
      <c r="G43" s="97">
        <v>1</v>
      </c>
      <c r="H43" s="98">
        <v>400</v>
      </c>
      <c r="I43" s="101">
        <v>1</v>
      </c>
      <c r="J43" s="102">
        <v>400</v>
      </c>
    </row>
    <row r="44" spans="1:10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0.25" customHeight="1">
      <c r="A45" s="1"/>
      <c r="B45" s="1"/>
      <c r="C45" s="1"/>
      <c r="D45" s="1"/>
      <c r="E45" s="1"/>
      <c r="F45" s="1"/>
      <c r="G45" s="1"/>
      <c r="H45" s="1"/>
      <c r="I45" s="1"/>
      <c r="J45" s="209">
        <f>J7+J16+J21+J27+J33+J40</f>
        <v>21077</v>
      </c>
    </row>
    <row r="46" spans="1:10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</sheetData>
  <mergeCells count="40">
    <mergeCell ref="C42:E42"/>
    <mergeCell ref="D43:E43"/>
    <mergeCell ref="A39:E39"/>
    <mergeCell ref="A40:E40"/>
    <mergeCell ref="B41:E41"/>
    <mergeCell ref="C35:E35"/>
    <mergeCell ref="D38:E38"/>
    <mergeCell ref="A32:E32"/>
    <mergeCell ref="A33:E33"/>
    <mergeCell ref="B34:E34"/>
    <mergeCell ref="D36:E36"/>
    <mergeCell ref="C37:E37"/>
    <mergeCell ref="A27:E27"/>
    <mergeCell ref="B28:E28"/>
    <mergeCell ref="C29:E29"/>
    <mergeCell ref="D30:E30"/>
    <mergeCell ref="D31:E31"/>
    <mergeCell ref="C26:E26"/>
    <mergeCell ref="B22:E22"/>
    <mergeCell ref="C23:E23"/>
    <mergeCell ref="D24:E24"/>
    <mergeCell ref="B25:E25"/>
    <mergeCell ref="D19:E19"/>
    <mergeCell ref="A21:E21"/>
    <mergeCell ref="B17:E17"/>
    <mergeCell ref="C18:E18"/>
    <mergeCell ref="C13:E13"/>
    <mergeCell ref="D14:E14"/>
    <mergeCell ref="D11:E11"/>
    <mergeCell ref="B12:E12"/>
    <mergeCell ref="A7:E7"/>
    <mergeCell ref="A8:E8"/>
    <mergeCell ref="B9:E9"/>
    <mergeCell ref="C10:E10"/>
    <mergeCell ref="A6:E6"/>
    <mergeCell ref="F5:G5"/>
    <mergeCell ref="A1:J1"/>
    <mergeCell ref="A2:J2"/>
    <mergeCell ref="A3:E4"/>
    <mergeCell ref="I3:J3"/>
  </mergeCells>
  <printOptions horizontalCentered="1"/>
  <pageMargins left="0.196850393700787" right="0.196850393700787" top="0.59055118110236204" bottom="0.39370078740157499" header="0" footer="0"/>
  <pageSetup paperSize="9" scale="45" orientation="landscape" r:id="rId1"/>
  <headerFooter>
    <oddFooter>&amp;C&amp;P/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รวมจัดสรร2</vt:lpstr>
      <vt:lpstr>ยุทธ2</vt:lpstr>
      <vt:lpstr>ผลิต2</vt:lpstr>
      <vt:lpstr>กพก2</vt:lpstr>
      <vt:lpstr>อารักขาพืช2</vt:lpstr>
      <vt:lpstr>เมืองปทุมธานี2 </vt:lpstr>
      <vt:lpstr>สามโคก2</vt:lpstr>
      <vt:lpstr>ลาดหลุมแก้ว2</vt:lpstr>
      <vt:lpstr>คลองหลวง2</vt:lpstr>
      <vt:lpstr>ธัญบุรี2</vt:lpstr>
      <vt:lpstr>ลำลูกกา2</vt:lpstr>
      <vt:lpstr>หนองเสือ2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Computer</cp:lastModifiedBy>
  <cp:lastPrinted>2026-05-19T08:37:22Z</cp:lastPrinted>
  <dcterms:created xsi:type="dcterms:W3CDTF">2020-11-17T03:15:55Z</dcterms:created>
  <dcterms:modified xsi:type="dcterms:W3CDTF">2026-05-19T08:42:06Z</dcterms:modified>
</cp:coreProperties>
</file>